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29"/>
  <workbookPr codeName="DieseArbeitsmappe" checkCompatibility="1"/>
  <mc:AlternateContent xmlns:mc="http://schemas.openxmlformats.org/markup-compatibility/2006">
    <mc:Choice Requires="x15">
      <x15ac:absPath xmlns:x15ac="http://schemas.microsoft.com/office/spreadsheetml/2010/11/ac" url="Z:\Joseph\CloudStation\Drive\Kletterkultur Joseph\+ Preislisten +\"/>
    </mc:Choice>
  </mc:AlternateContent>
  <xr:revisionPtr revIDLastSave="0" documentId="8_{4F61B75D-30DA-48BA-80D0-91E1557E5424}" xr6:coauthVersionLast="40" xr6:coauthVersionMax="40" xr10:uidLastSave="{00000000-0000-0000-0000-000000000000}"/>
  <bookViews>
    <workbookView xWindow="0" yWindow="0" windowWidth="18870" windowHeight="7650" activeTab="2"/>
  </bookViews>
  <sheets>
    <sheet name="Export-Zusammenfassung" sheetId="1" r:id="rId1"/>
    <sheet name="Bestellinformationen" sheetId="2" r:id="rId2"/>
    <sheet name="Kingdom" sheetId="3" r:id="rId3"/>
  </sheets>
  <calcPr calcId="181029"/>
</workbook>
</file>

<file path=xl/calcChain.xml><?xml version="1.0" encoding="utf-8"?>
<calcChain xmlns="http://schemas.openxmlformats.org/spreadsheetml/2006/main">
  <c r="D7" i="3" l="1"/>
  <c r="U7" i="3"/>
  <c r="W7" i="3"/>
  <c r="Y7" i="3"/>
  <c r="D8" i="3"/>
  <c r="U8" i="3"/>
  <c r="W8" i="3"/>
  <c r="Y8" i="3"/>
  <c r="D9" i="3"/>
  <c r="U9" i="3"/>
  <c r="W9" i="3"/>
  <c r="Y9" i="3"/>
  <c r="D10" i="3"/>
  <c r="U10" i="3"/>
  <c r="W10" i="3"/>
  <c r="Y10" i="3"/>
  <c r="C11" i="3"/>
  <c r="D11" i="3"/>
  <c r="G11" i="3"/>
  <c r="W11" i="3"/>
  <c r="H11" i="3"/>
  <c r="U11" i="3"/>
  <c r="Y11" i="3"/>
  <c r="D13" i="3"/>
  <c r="U13" i="3"/>
  <c r="W13" i="3"/>
  <c r="Y13" i="3"/>
  <c r="D14" i="3"/>
  <c r="U14" i="3"/>
  <c r="W14" i="3"/>
  <c r="Y14" i="3"/>
  <c r="D15" i="3"/>
  <c r="U15" i="3"/>
  <c r="W15" i="3"/>
  <c r="Y15" i="3"/>
  <c r="C16" i="3"/>
  <c r="D16" i="3"/>
  <c r="Y16" i="3"/>
  <c r="G16" i="3"/>
  <c r="W16" i="3"/>
  <c r="H16" i="3"/>
  <c r="D18" i="3"/>
  <c r="Y18" i="3"/>
  <c r="U18" i="3"/>
  <c r="W18" i="3"/>
  <c r="D19" i="3"/>
  <c r="Y19" i="3"/>
  <c r="U19" i="3"/>
  <c r="W19" i="3"/>
  <c r="D20" i="3"/>
  <c r="Y20" i="3"/>
  <c r="U20" i="3"/>
  <c r="W20" i="3"/>
  <c r="C21" i="3"/>
  <c r="G21" i="3"/>
  <c r="H21" i="3"/>
  <c r="U21" i="3" s="1"/>
  <c r="W21" i="3"/>
  <c r="D23" i="3"/>
  <c r="U23" i="3"/>
  <c r="W23" i="3"/>
  <c r="Y23" i="3"/>
  <c r="D24" i="3"/>
  <c r="U24" i="3"/>
  <c r="W24" i="3"/>
  <c r="Y24" i="3"/>
  <c r="D25" i="3"/>
  <c r="U25" i="3"/>
  <c r="W25" i="3"/>
  <c r="Y25" i="3"/>
  <c r="D26" i="3"/>
  <c r="U26" i="3"/>
  <c r="W26" i="3"/>
  <c r="Y26" i="3"/>
  <c r="D27" i="3"/>
  <c r="U27" i="3"/>
  <c r="W27" i="3"/>
  <c r="Y27" i="3"/>
  <c r="D28" i="3"/>
  <c r="U28" i="3"/>
  <c r="W28" i="3"/>
  <c r="Y28" i="3"/>
  <c r="D29" i="3"/>
  <c r="U29" i="3"/>
  <c r="W29" i="3"/>
  <c r="Y29" i="3"/>
  <c r="D30" i="3"/>
  <c r="U30" i="3"/>
  <c r="W30" i="3"/>
  <c r="Y30" i="3"/>
  <c r="C31" i="3"/>
  <c r="D31" i="3"/>
  <c r="Y31" i="3"/>
  <c r="G31" i="3"/>
  <c r="H31" i="3"/>
  <c r="U31" i="3"/>
  <c r="W31" i="3"/>
  <c r="D33" i="3"/>
  <c r="U33" i="3"/>
  <c r="W33" i="3"/>
  <c r="Y33" i="3"/>
  <c r="D34" i="3"/>
  <c r="U34" i="3"/>
  <c r="W34" i="3"/>
  <c r="Y34" i="3"/>
  <c r="D35" i="3"/>
  <c r="U35" i="3"/>
  <c r="W35" i="3"/>
  <c r="Y35" i="3"/>
  <c r="D36" i="3"/>
  <c r="U36" i="3"/>
  <c r="W36" i="3"/>
  <c r="Y36" i="3"/>
  <c r="D37" i="3"/>
  <c r="U37" i="3"/>
  <c r="W37" i="3"/>
  <c r="Y37" i="3"/>
  <c r="D38" i="3"/>
  <c r="U38" i="3"/>
  <c r="W38" i="3"/>
  <c r="Y38" i="3"/>
  <c r="D39" i="3"/>
  <c r="U39" i="3"/>
  <c r="W39" i="3"/>
  <c r="Y39" i="3"/>
  <c r="D40" i="3"/>
  <c r="U40" i="3"/>
  <c r="W40" i="3"/>
  <c r="Y40" i="3"/>
  <c r="C41" i="3"/>
  <c r="D41" i="3"/>
  <c r="G41" i="3"/>
  <c r="W41" i="3"/>
  <c r="H41" i="3"/>
  <c r="U41" i="3"/>
  <c r="Y41" i="3"/>
  <c r="D43" i="3"/>
  <c r="U43" i="3"/>
  <c r="W43" i="3"/>
  <c r="Y43" i="3"/>
  <c r="D44" i="3"/>
  <c r="U44" i="3"/>
  <c r="W44" i="3"/>
  <c r="Y44" i="3"/>
  <c r="D45" i="3"/>
  <c r="U45" i="3"/>
  <c r="W45" i="3"/>
  <c r="Y45" i="3"/>
  <c r="D46" i="3"/>
  <c r="U46" i="3"/>
  <c r="W46" i="3"/>
  <c r="Y46" i="3"/>
  <c r="D47" i="3"/>
  <c r="U47" i="3"/>
  <c r="W47" i="3"/>
  <c r="Y47" i="3"/>
  <c r="C48" i="3"/>
  <c r="D48" i="3"/>
  <c r="Y48" i="3"/>
  <c r="G48" i="3"/>
  <c r="W48" i="3"/>
  <c r="H48" i="3"/>
  <c r="U48" i="3" s="1"/>
  <c r="U50" i="3"/>
  <c r="W50" i="3"/>
  <c r="Y50" i="3"/>
  <c r="D52" i="3"/>
  <c r="U52" i="3"/>
  <c r="W52" i="3"/>
  <c r="Y52" i="3"/>
  <c r="D53" i="3"/>
  <c r="U53" i="3"/>
  <c r="W53" i="3"/>
  <c r="Y53" i="3"/>
  <c r="D54" i="3"/>
  <c r="U54" i="3"/>
  <c r="W54" i="3"/>
  <c r="Y54" i="3"/>
  <c r="D55" i="3"/>
  <c r="U55" i="3"/>
  <c r="W55" i="3"/>
  <c r="Y55" i="3"/>
  <c r="D56" i="3"/>
  <c r="U56" i="3"/>
  <c r="W56" i="3"/>
  <c r="Y56" i="3"/>
  <c r="D57" i="3"/>
  <c r="U57" i="3"/>
  <c r="W57" i="3"/>
  <c r="Y57" i="3"/>
  <c r="D58" i="3"/>
  <c r="U58" i="3"/>
  <c r="W58" i="3"/>
  <c r="Y58" i="3"/>
  <c r="D59" i="3"/>
  <c r="U59" i="3"/>
  <c r="W59" i="3"/>
  <c r="Y59" i="3"/>
  <c r="C60" i="3"/>
  <c r="D60" i="3"/>
  <c r="Y60" i="3"/>
  <c r="G60" i="3"/>
  <c r="H60" i="3"/>
  <c r="U60" i="3"/>
  <c r="W60" i="3"/>
  <c r="D62" i="3"/>
  <c r="U62" i="3"/>
  <c r="W62" i="3"/>
  <c r="Y62" i="3"/>
  <c r="D63" i="3"/>
  <c r="U63" i="3"/>
  <c r="W63" i="3"/>
  <c r="Y63" i="3"/>
  <c r="D64" i="3"/>
  <c r="U64" i="3"/>
  <c r="W64" i="3"/>
  <c r="Y64" i="3"/>
  <c r="D65" i="3"/>
  <c r="U65" i="3"/>
  <c r="W65" i="3"/>
  <c r="Y65" i="3"/>
  <c r="D66" i="3"/>
  <c r="U66" i="3"/>
  <c r="W66" i="3"/>
  <c r="Y66" i="3"/>
  <c r="D67" i="3"/>
  <c r="U67" i="3"/>
  <c r="W67" i="3"/>
  <c r="Y67" i="3"/>
  <c r="D68" i="3"/>
  <c r="U68" i="3"/>
  <c r="W68" i="3"/>
  <c r="Y68" i="3"/>
  <c r="D69" i="3"/>
  <c r="U69" i="3"/>
  <c r="W69" i="3"/>
  <c r="Y69" i="3"/>
  <c r="D70" i="3"/>
  <c r="U70" i="3"/>
  <c r="W70" i="3"/>
  <c r="Y70" i="3"/>
  <c r="D71" i="3"/>
  <c r="U71" i="3"/>
  <c r="W71" i="3"/>
  <c r="Y71" i="3"/>
  <c r="D72" i="3"/>
  <c r="U72" i="3"/>
  <c r="W72" i="3"/>
  <c r="Y72" i="3"/>
  <c r="C73" i="3"/>
  <c r="D73" i="3"/>
  <c r="G73" i="3"/>
  <c r="W73" i="3"/>
  <c r="H73" i="3"/>
  <c r="U73" i="3" s="1"/>
  <c r="Y73" i="3"/>
  <c r="D76" i="3"/>
  <c r="U76" i="3"/>
  <c r="W76" i="3"/>
  <c r="Y76" i="3"/>
  <c r="D77" i="3"/>
  <c r="U77" i="3"/>
  <c r="W77" i="3"/>
  <c r="Y77" i="3"/>
  <c r="D78" i="3"/>
  <c r="U78" i="3"/>
  <c r="W78" i="3"/>
  <c r="Y78" i="3"/>
  <c r="D79" i="3"/>
  <c r="U79" i="3"/>
  <c r="W79" i="3"/>
  <c r="Y79" i="3"/>
  <c r="C80" i="3"/>
  <c r="D80" i="3"/>
  <c r="Y80" i="3"/>
  <c r="G80" i="3"/>
  <c r="W80" i="3"/>
  <c r="H80" i="3"/>
  <c r="U80" i="3"/>
  <c r="D82" i="3"/>
  <c r="Y82" i="3"/>
  <c r="U82" i="3"/>
  <c r="W82" i="3"/>
  <c r="D83" i="3"/>
  <c r="Y83" i="3"/>
  <c r="U83" i="3"/>
  <c r="W83" i="3"/>
  <c r="D84" i="3"/>
  <c r="Y84" i="3"/>
  <c r="U84" i="3"/>
  <c r="W84" i="3"/>
  <c r="D85" i="3"/>
  <c r="Y85" i="3"/>
  <c r="U85" i="3"/>
  <c r="W85" i="3"/>
  <c r="D86" i="3"/>
  <c r="Y86" i="3"/>
  <c r="U86" i="3"/>
  <c r="W86" i="3"/>
  <c r="D87" i="3"/>
  <c r="Y87" i="3"/>
  <c r="U87" i="3"/>
  <c r="W87" i="3"/>
  <c r="D88" i="3"/>
  <c r="Y88" i="3"/>
  <c r="U88" i="3"/>
  <c r="W88" i="3"/>
  <c r="C89" i="3"/>
  <c r="D89" i="3"/>
  <c r="Y89" i="3"/>
  <c r="G89" i="3"/>
  <c r="H89" i="3"/>
  <c r="U89" i="3" s="1"/>
  <c r="W89" i="3"/>
  <c r="U91" i="3"/>
  <c r="W91" i="3"/>
  <c r="Y91" i="3"/>
  <c r="D93" i="3"/>
  <c r="U93" i="3"/>
  <c r="W93" i="3"/>
  <c r="Y93" i="3"/>
  <c r="D94" i="3"/>
  <c r="U94" i="3"/>
  <c r="W94" i="3"/>
  <c r="Y94" i="3"/>
  <c r="D95" i="3"/>
  <c r="U95" i="3"/>
  <c r="W95" i="3"/>
  <c r="Y95" i="3"/>
  <c r="D96" i="3"/>
  <c r="U96" i="3"/>
  <c r="W96" i="3"/>
  <c r="Y96" i="3"/>
  <c r="D97" i="3"/>
  <c r="U97" i="3"/>
  <c r="W97" i="3"/>
  <c r="Y97" i="3"/>
  <c r="D98" i="3"/>
  <c r="U98" i="3"/>
  <c r="W98" i="3"/>
  <c r="Y98" i="3"/>
  <c r="D99" i="3"/>
  <c r="U99" i="3"/>
  <c r="W99" i="3"/>
  <c r="Y99" i="3"/>
  <c r="C100" i="3"/>
  <c r="D100" i="3"/>
  <c r="G100" i="3"/>
  <c r="W100" i="3"/>
  <c r="H100" i="3"/>
  <c r="U100" i="3"/>
  <c r="Y100" i="3"/>
  <c r="D103" i="3"/>
  <c r="U103" i="3"/>
  <c r="W103" i="3"/>
  <c r="Y103" i="3"/>
  <c r="D104" i="3"/>
  <c r="U104" i="3"/>
  <c r="W104" i="3"/>
  <c r="Y104" i="3"/>
  <c r="D105" i="3"/>
  <c r="U105" i="3"/>
  <c r="W105" i="3"/>
  <c r="Y105" i="3"/>
  <c r="D106" i="3"/>
  <c r="U106" i="3"/>
  <c r="W106" i="3"/>
  <c r="Y106" i="3"/>
  <c r="D107" i="3"/>
  <c r="U107" i="3"/>
  <c r="W107" i="3"/>
  <c r="Y107" i="3"/>
  <c r="D108" i="3"/>
  <c r="U108" i="3"/>
  <c r="W108" i="3"/>
  <c r="Y108" i="3"/>
  <c r="C109" i="3"/>
  <c r="D109" i="3"/>
  <c r="Y109" i="3"/>
  <c r="G109" i="3"/>
  <c r="W109" i="3"/>
  <c r="H109" i="3"/>
  <c r="U109" i="3" s="1"/>
  <c r="D111" i="3"/>
  <c r="Y111" i="3"/>
  <c r="U111" i="3"/>
  <c r="W111" i="3"/>
  <c r="D112" i="3"/>
  <c r="Y112" i="3"/>
  <c r="U112" i="3"/>
  <c r="W112" i="3"/>
  <c r="D113" i="3"/>
  <c r="Y113" i="3"/>
  <c r="U113" i="3"/>
  <c r="W113" i="3"/>
  <c r="D114" i="3"/>
  <c r="Y114" i="3"/>
  <c r="U114" i="3"/>
  <c r="W114" i="3"/>
  <c r="D115" i="3"/>
  <c r="Y115" i="3"/>
  <c r="U115" i="3"/>
  <c r="W115" i="3"/>
  <c r="D116" i="3"/>
  <c r="Y116" i="3"/>
  <c r="U116" i="3"/>
  <c r="W116" i="3"/>
  <c r="D117" i="3"/>
  <c r="Y117" i="3"/>
  <c r="U117" i="3"/>
  <c r="W117" i="3"/>
  <c r="C118" i="3"/>
  <c r="D118" i="3"/>
  <c r="Y118" i="3"/>
  <c r="G118" i="3"/>
  <c r="H118" i="3"/>
  <c r="U118" i="3"/>
  <c r="W118" i="3"/>
  <c r="D121" i="3"/>
  <c r="U121" i="3"/>
  <c r="W121" i="3"/>
  <c r="Y121" i="3"/>
  <c r="D122" i="3"/>
  <c r="U122" i="3"/>
  <c r="W122" i="3"/>
  <c r="Y122" i="3"/>
  <c r="D123" i="3"/>
  <c r="U123" i="3"/>
  <c r="W123" i="3"/>
  <c r="Y123" i="3"/>
  <c r="D124" i="3"/>
  <c r="U124" i="3"/>
  <c r="W124" i="3"/>
  <c r="Y124" i="3"/>
  <c r="D125" i="3"/>
  <c r="U125" i="3"/>
  <c r="W125" i="3"/>
  <c r="Y125" i="3"/>
  <c r="D126" i="3"/>
  <c r="U126" i="3"/>
  <c r="W126" i="3"/>
  <c r="Y126" i="3"/>
  <c r="D127" i="3"/>
  <c r="U127" i="3"/>
  <c r="W127" i="3"/>
  <c r="Y127" i="3"/>
  <c r="C128" i="3"/>
  <c r="D128" i="3"/>
  <c r="Y128" i="3"/>
  <c r="G128" i="3"/>
  <c r="H128" i="3"/>
  <c r="U128" i="3"/>
  <c r="W128" i="3"/>
  <c r="U130" i="3"/>
  <c r="W130" i="3"/>
  <c r="Y130" i="3"/>
  <c r="U131" i="3"/>
  <c r="W131" i="3"/>
  <c r="Y131" i="3"/>
  <c r="C132" i="3"/>
  <c r="G132" i="3"/>
  <c r="H132" i="3"/>
  <c r="U132" i="3" s="1"/>
  <c r="W132" i="3"/>
  <c r="Y132" i="3"/>
  <c r="D134" i="3"/>
  <c r="U134" i="3"/>
  <c r="W134" i="3"/>
  <c r="Y134" i="3"/>
  <c r="D135" i="3"/>
  <c r="U135" i="3"/>
  <c r="W135" i="3"/>
  <c r="Y135" i="3"/>
  <c r="D136" i="3"/>
  <c r="U136" i="3"/>
  <c r="W136" i="3"/>
  <c r="Y136" i="3"/>
  <c r="D137" i="3"/>
  <c r="U137" i="3"/>
  <c r="W137" i="3"/>
  <c r="Y137" i="3"/>
  <c r="D138" i="3"/>
  <c r="U138" i="3"/>
  <c r="W138" i="3"/>
  <c r="Y138" i="3"/>
  <c r="D139" i="3"/>
  <c r="U139" i="3"/>
  <c r="W139" i="3"/>
  <c r="Y139" i="3"/>
  <c r="D140" i="3"/>
  <c r="U140" i="3"/>
  <c r="W140" i="3"/>
  <c r="Y140" i="3"/>
  <c r="D141" i="3"/>
  <c r="U141" i="3"/>
  <c r="W141" i="3"/>
  <c r="Y141" i="3"/>
  <c r="C142" i="3"/>
  <c r="D142" i="3"/>
  <c r="G142" i="3"/>
  <c r="W142" i="3"/>
  <c r="H142" i="3"/>
  <c r="U142" i="3" s="1"/>
  <c r="Y142" i="3"/>
  <c r="D144" i="3"/>
  <c r="U144" i="3"/>
  <c r="W144" i="3"/>
  <c r="Y144" i="3"/>
  <c r="D145" i="3"/>
  <c r="U145" i="3"/>
  <c r="W145" i="3"/>
  <c r="Y145" i="3"/>
  <c r="C146" i="3"/>
  <c r="D146" i="3"/>
  <c r="Y146" i="3"/>
  <c r="G146" i="3"/>
  <c r="W146" i="3"/>
  <c r="H146" i="3"/>
  <c r="U146" i="3"/>
  <c r="D148" i="3"/>
  <c r="Y148" i="3"/>
  <c r="U148" i="3"/>
  <c r="W148" i="3"/>
  <c r="D149" i="3"/>
  <c r="Y149" i="3"/>
  <c r="U149" i="3"/>
  <c r="W149" i="3"/>
  <c r="D150" i="3"/>
  <c r="Y150" i="3"/>
  <c r="U150" i="3"/>
  <c r="W150" i="3"/>
  <c r="D151" i="3"/>
  <c r="Y151" i="3"/>
  <c r="U151" i="3"/>
  <c r="W151" i="3"/>
  <c r="D152" i="3"/>
  <c r="Y152" i="3"/>
  <c r="U152" i="3"/>
  <c r="W152" i="3"/>
  <c r="D153" i="3"/>
  <c r="Y153" i="3"/>
  <c r="U153" i="3"/>
  <c r="W153" i="3"/>
  <c r="D154" i="3"/>
  <c r="Y154" i="3"/>
  <c r="U154" i="3"/>
  <c r="W154" i="3"/>
  <c r="D155" i="3"/>
  <c r="Y155" i="3"/>
  <c r="U155" i="3"/>
  <c r="W155" i="3"/>
  <c r="C156" i="3"/>
  <c r="D156" i="3"/>
  <c r="Y156" i="3"/>
  <c r="G156" i="3"/>
  <c r="H156" i="3"/>
  <c r="U156" i="3" s="1"/>
  <c r="W156" i="3"/>
  <c r="D158" i="3"/>
  <c r="U158" i="3"/>
  <c r="W158" i="3"/>
  <c r="Y158" i="3"/>
  <c r="D159" i="3"/>
  <c r="U159" i="3"/>
  <c r="W159" i="3"/>
  <c r="Y159" i="3"/>
  <c r="D160" i="3"/>
  <c r="U160" i="3"/>
  <c r="W160" i="3"/>
  <c r="Y160" i="3"/>
  <c r="D161" i="3"/>
  <c r="U161" i="3"/>
  <c r="W161" i="3"/>
  <c r="Y161" i="3"/>
  <c r="D162" i="3"/>
  <c r="U162" i="3"/>
  <c r="W162" i="3"/>
  <c r="Y162" i="3"/>
  <c r="D163" i="3"/>
  <c r="U163" i="3"/>
  <c r="W163" i="3"/>
  <c r="Y163" i="3"/>
  <c r="D164" i="3"/>
  <c r="U164" i="3"/>
  <c r="W164" i="3"/>
  <c r="Y164" i="3"/>
  <c r="C165" i="3"/>
  <c r="D165" i="3"/>
  <c r="Y165" i="3"/>
  <c r="G165" i="3"/>
  <c r="H165" i="3"/>
  <c r="U165" i="3"/>
  <c r="W165" i="3"/>
  <c r="D167" i="3"/>
  <c r="U167" i="3"/>
  <c r="W167" i="3"/>
  <c r="Y167" i="3"/>
  <c r="D168" i="3"/>
  <c r="U168" i="3"/>
  <c r="W168" i="3"/>
  <c r="Y168" i="3"/>
  <c r="D169" i="3"/>
  <c r="U169" i="3"/>
  <c r="W169" i="3"/>
  <c r="Y169" i="3"/>
  <c r="D170" i="3"/>
  <c r="U170" i="3"/>
  <c r="W170" i="3"/>
  <c r="Y170" i="3"/>
  <c r="D171" i="3"/>
  <c r="U171" i="3"/>
  <c r="W171" i="3"/>
  <c r="Y171" i="3"/>
  <c r="D172" i="3"/>
  <c r="U172" i="3"/>
  <c r="W172" i="3"/>
  <c r="Y172" i="3"/>
  <c r="D173" i="3"/>
  <c r="U173" i="3"/>
  <c r="W173" i="3"/>
  <c r="Y173" i="3"/>
  <c r="D174" i="3"/>
  <c r="U174" i="3"/>
  <c r="W174" i="3"/>
  <c r="Y174" i="3"/>
  <c r="C175" i="3"/>
  <c r="D175" i="3"/>
  <c r="G175" i="3"/>
  <c r="W175" i="3"/>
  <c r="H175" i="3"/>
  <c r="U175" i="3"/>
  <c r="Y175" i="3"/>
  <c r="D177" i="3"/>
  <c r="U177" i="3"/>
  <c r="W177" i="3"/>
  <c r="Y177" i="3"/>
  <c r="D178" i="3"/>
  <c r="U178" i="3"/>
  <c r="W178" i="3"/>
  <c r="Y178" i="3"/>
  <c r="D179" i="3"/>
  <c r="U179" i="3"/>
  <c r="W179" i="3"/>
  <c r="Y179" i="3"/>
  <c r="D180" i="3"/>
  <c r="U180" i="3"/>
  <c r="W180" i="3"/>
  <c r="Y180" i="3"/>
  <c r="D181" i="3"/>
  <c r="U181" i="3"/>
  <c r="W181" i="3"/>
  <c r="Y181" i="3"/>
  <c r="D182" i="3"/>
  <c r="U182" i="3"/>
  <c r="W182" i="3"/>
  <c r="Y182" i="3"/>
  <c r="D183" i="3"/>
  <c r="U183" i="3"/>
  <c r="W183" i="3"/>
  <c r="Y183" i="3"/>
  <c r="D184" i="3"/>
  <c r="U184" i="3"/>
  <c r="W184" i="3"/>
  <c r="Y184" i="3"/>
  <c r="D185" i="3"/>
  <c r="U185" i="3"/>
  <c r="W185" i="3"/>
  <c r="Y185" i="3"/>
  <c r="D186" i="3"/>
  <c r="U186" i="3"/>
  <c r="W186" i="3"/>
  <c r="Y186" i="3"/>
  <c r="D187" i="3"/>
  <c r="U187" i="3"/>
  <c r="W187" i="3"/>
  <c r="Y187" i="3"/>
  <c r="D188" i="3"/>
  <c r="U188" i="3"/>
  <c r="W188" i="3"/>
  <c r="Y188" i="3"/>
  <c r="C189" i="3"/>
  <c r="D189" i="3"/>
  <c r="Y189" i="3"/>
  <c r="G189" i="3"/>
  <c r="H189" i="3"/>
  <c r="U189" i="3"/>
  <c r="W189" i="3"/>
  <c r="U191" i="3"/>
  <c r="W191" i="3"/>
  <c r="Y191" i="3"/>
  <c r="D193" i="3"/>
  <c r="U193" i="3"/>
  <c r="W193" i="3"/>
  <c r="Y193" i="3"/>
  <c r="D194" i="3"/>
  <c r="U194" i="3"/>
  <c r="W194" i="3"/>
  <c r="Y194" i="3"/>
  <c r="D195" i="3"/>
  <c r="U195" i="3"/>
  <c r="W195" i="3"/>
  <c r="Y195" i="3"/>
  <c r="D196" i="3"/>
  <c r="U196" i="3"/>
  <c r="W196" i="3"/>
  <c r="Y196" i="3"/>
  <c r="D197" i="3"/>
  <c r="U197" i="3"/>
  <c r="W197" i="3"/>
  <c r="Y197" i="3"/>
  <c r="D198" i="3"/>
  <c r="U198" i="3"/>
  <c r="W198" i="3"/>
  <c r="Y198" i="3"/>
  <c r="C199" i="3"/>
  <c r="D199" i="3"/>
  <c r="Y199" i="3"/>
  <c r="G199" i="3"/>
  <c r="H199" i="3"/>
  <c r="U199" i="3"/>
  <c r="W199" i="3"/>
  <c r="D202" i="3"/>
  <c r="U202" i="3"/>
  <c r="W202" i="3"/>
  <c r="Y202" i="3"/>
  <c r="D203" i="3"/>
  <c r="U203" i="3"/>
  <c r="W203" i="3"/>
  <c r="Y203" i="3"/>
  <c r="D204" i="3"/>
  <c r="U204" i="3"/>
  <c r="W204" i="3"/>
  <c r="Y204" i="3"/>
  <c r="D205" i="3"/>
  <c r="U205" i="3"/>
  <c r="W205" i="3"/>
  <c r="Y205" i="3"/>
  <c r="D206" i="3"/>
  <c r="U206" i="3"/>
  <c r="W206" i="3"/>
  <c r="Y206" i="3"/>
  <c r="D207" i="3"/>
  <c r="U207" i="3"/>
  <c r="W207" i="3"/>
  <c r="Y207" i="3"/>
  <c r="D208" i="3"/>
  <c r="U208" i="3"/>
  <c r="W208" i="3"/>
  <c r="Y208" i="3"/>
  <c r="D209" i="3"/>
  <c r="U209" i="3"/>
  <c r="W209" i="3"/>
  <c r="Y209" i="3"/>
  <c r="C210" i="3"/>
  <c r="D210" i="3"/>
  <c r="G210" i="3"/>
  <c r="W210" i="3"/>
  <c r="H210" i="3"/>
  <c r="U210" i="3"/>
  <c r="Y210" i="3"/>
  <c r="D212" i="3"/>
  <c r="U212" i="3"/>
  <c r="W212" i="3"/>
  <c r="Y212" i="3"/>
  <c r="D213" i="3"/>
  <c r="U213" i="3"/>
  <c r="W213" i="3"/>
  <c r="Y213" i="3"/>
  <c r="D214" i="3"/>
  <c r="U214" i="3"/>
  <c r="W214" i="3"/>
  <c r="Y214" i="3"/>
  <c r="D215" i="3"/>
  <c r="U215" i="3"/>
  <c r="W215" i="3"/>
  <c r="Y215" i="3"/>
  <c r="D216" i="3"/>
  <c r="U216" i="3"/>
  <c r="W216" i="3"/>
  <c r="Y216" i="3"/>
  <c r="C217" i="3"/>
  <c r="D217" i="3"/>
  <c r="Y217" i="3"/>
  <c r="G217" i="3"/>
  <c r="W217" i="3"/>
  <c r="H217" i="3"/>
  <c r="U217" i="3" s="1"/>
  <c r="D219" i="3"/>
  <c r="Y219" i="3"/>
  <c r="U219" i="3"/>
  <c r="W219" i="3"/>
  <c r="D220" i="3"/>
  <c r="Y220" i="3"/>
  <c r="U220" i="3"/>
  <c r="W220" i="3"/>
  <c r="D221" i="3"/>
  <c r="Y221" i="3"/>
  <c r="U221" i="3"/>
  <c r="W221" i="3"/>
  <c r="C222" i="3"/>
  <c r="D222" i="3"/>
  <c r="Y222" i="3"/>
  <c r="G222" i="3"/>
  <c r="H222" i="3"/>
  <c r="U222" i="3"/>
  <c r="W222" i="3"/>
  <c r="D224" i="3"/>
  <c r="U224" i="3"/>
  <c r="W224" i="3"/>
  <c r="Y224" i="3"/>
  <c r="D225" i="3"/>
  <c r="U225" i="3"/>
  <c r="W225" i="3"/>
  <c r="Y225" i="3"/>
  <c r="D226" i="3"/>
  <c r="U226" i="3"/>
  <c r="W226" i="3"/>
  <c r="Y226" i="3"/>
  <c r="D227" i="3"/>
  <c r="U227" i="3"/>
  <c r="W227" i="3"/>
  <c r="Y227" i="3"/>
  <c r="D228" i="3"/>
  <c r="U228" i="3"/>
  <c r="W228" i="3"/>
  <c r="Y228" i="3"/>
  <c r="D229" i="3"/>
  <c r="U229" i="3"/>
  <c r="W229" i="3"/>
  <c r="Y229" i="3"/>
  <c r="D230" i="3"/>
  <c r="U230" i="3"/>
  <c r="W230" i="3"/>
  <c r="Y230" i="3"/>
  <c r="D231" i="3"/>
  <c r="U231" i="3"/>
  <c r="W231" i="3"/>
  <c r="Y231" i="3"/>
  <c r="C232" i="3"/>
  <c r="D232" i="3"/>
  <c r="Y232" i="3"/>
  <c r="G232" i="3"/>
  <c r="H232" i="3"/>
  <c r="U232" i="3"/>
  <c r="W232" i="3"/>
  <c r="D234" i="3"/>
  <c r="U234" i="3"/>
  <c r="W234" i="3"/>
  <c r="Y234" i="3"/>
  <c r="D235" i="3"/>
  <c r="U235" i="3"/>
  <c r="W235" i="3"/>
  <c r="Y235" i="3"/>
  <c r="D236" i="3"/>
  <c r="U236" i="3"/>
  <c r="W236" i="3"/>
  <c r="Y236" i="3"/>
  <c r="D237" i="3"/>
  <c r="U237" i="3"/>
  <c r="W237" i="3"/>
  <c r="Y237" i="3"/>
  <c r="D238" i="3"/>
  <c r="U238" i="3"/>
  <c r="W238" i="3"/>
  <c r="Y238" i="3"/>
  <c r="D239" i="3"/>
  <c r="U239" i="3"/>
  <c r="W239" i="3"/>
  <c r="Y239" i="3"/>
  <c r="D240" i="3"/>
  <c r="U240" i="3"/>
  <c r="W240" i="3"/>
  <c r="Y240" i="3"/>
  <c r="C241" i="3"/>
  <c r="D241" i="3"/>
  <c r="G241" i="3"/>
  <c r="W241" i="3"/>
  <c r="H241" i="3"/>
  <c r="U241" i="3"/>
  <c r="Y241" i="3"/>
  <c r="D243" i="3"/>
  <c r="U243" i="3"/>
  <c r="W243" i="3"/>
  <c r="Y243" i="3"/>
  <c r="D244" i="3"/>
  <c r="U244" i="3"/>
  <c r="W244" i="3"/>
  <c r="Y244" i="3"/>
  <c r="D245" i="3"/>
  <c r="U245" i="3"/>
  <c r="W245" i="3"/>
  <c r="Y245" i="3"/>
  <c r="D246" i="3"/>
  <c r="U246" i="3"/>
  <c r="W246" i="3"/>
  <c r="Y246" i="3"/>
  <c r="D247" i="3"/>
  <c r="U247" i="3"/>
  <c r="W247" i="3"/>
  <c r="Y247" i="3"/>
  <c r="D248" i="3"/>
  <c r="U248" i="3"/>
  <c r="W248" i="3"/>
  <c r="Y248" i="3"/>
  <c r="D249" i="3"/>
  <c r="U249" i="3"/>
  <c r="W249" i="3"/>
  <c r="Y249" i="3"/>
  <c r="D250" i="3"/>
  <c r="U250" i="3"/>
  <c r="W250" i="3"/>
  <c r="Y250" i="3"/>
  <c r="C251" i="3"/>
  <c r="D251" i="3"/>
  <c r="Y251" i="3"/>
  <c r="G251" i="3"/>
  <c r="W251" i="3"/>
  <c r="H251" i="3"/>
  <c r="U251" i="3" s="1"/>
  <c r="D254" i="3"/>
  <c r="Y254" i="3"/>
  <c r="U254" i="3"/>
  <c r="W254" i="3"/>
  <c r="D255" i="3"/>
  <c r="Y255" i="3"/>
  <c r="U255" i="3"/>
  <c r="W255" i="3"/>
  <c r="D256" i="3"/>
  <c r="Y256" i="3"/>
  <c r="U256" i="3"/>
  <c r="W256" i="3"/>
  <c r="C257" i="3"/>
  <c r="D257" i="3"/>
  <c r="Y257" i="3"/>
  <c r="G257" i="3"/>
  <c r="H257" i="3"/>
  <c r="U257" i="3" s="1"/>
  <c r="W257" i="3"/>
  <c r="D259" i="3"/>
  <c r="U259" i="3"/>
  <c r="W259" i="3"/>
  <c r="Y259" i="3"/>
  <c r="D260" i="3"/>
  <c r="U260" i="3"/>
  <c r="W260" i="3"/>
  <c r="Y260" i="3"/>
  <c r="D261" i="3"/>
  <c r="U261" i="3"/>
  <c r="W261" i="3"/>
  <c r="Y261" i="3"/>
  <c r="D262" i="3"/>
  <c r="U262" i="3"/>
  <c r="W262" i="3"/>
  <c r="Y262" i="3"/>
  <c r="D263" i="3"/>
  <c r="U263" i="3"/>
  <c r="W263" i="3"/>
  <c r="Y263" i="3"/>
  <c r="D264" i="3"/>
  <c r="U264" i="3"/>
  <c r="W264" i="3"/>
  <c r="Y264" i="3"/>
  <c r="C265" i="3"/>
  <c r="D265" i="3"/>
  <c r="Y265" i="3"/>
  <c r="G265" i="3"/>
  <c r="H265" i="3"/>
  <c r="U265" i="3" s="1"/>
  <c r="W265" i="3"/>
  <c r="D267" i="3"/>
  <c r="U267" i="3"/>
  <c r="W267" i="3"/>
  <c r="Y267" i="3"/>
  <c r="D268" i="3"/>
  <c r="U268" i="3"/>
  <c r="W268" i="3"/>
  <c r="Y268" i="3"/>
  <c r="D269" i="3"/>
  <c r="U269" i="3"/>
  <c r="W269" i="3"/>
  <c r="Y269" i="3"/>
  <c r="D270" i="3"/>
  <c r="U270" i="3"/>
  <c r="W270" i="3"/>
  <c r="Y270" i="3"/>
  <c r="D271" i="3"/>
  <c r="U271" i="3"/>
  <c r="W271" i="3"/>
  <c r="Y271" i="3"/>
  <c r="D272" i="3"/>
  <c r="U272" i="3"/>
  <c r="W272" i="3"/>
  <c r="Y272" i="3"/>
  <c r="D273" i="3"/>
  <c r="U273" i="3"/>
  <c r="W273" i="3"/>
  <c r="Y273" i="3"/>
  <c r="D274" i="3"/>
  <c r="U274" i="3"/>
  <c r="W274" i="3"/>
  <c r="Y274" i="3"/>
  <c r="D275" i="3"/>
  <c r="U275" i="3"/>
  <c r="W275" i="3"/>
  <c r="Y275" i="3"/>
  <c r="D276" i="3"/>
  <c r="U276" i="3"/>
  <c r="W276" i="3"/>
  <c r="Y276" i="3"/>
  <c r="C277" i="3"/>
  <c r="D277" i="3"/>
  <c r="G277" i="3"/>
  <c r="W277" i="3"/>
  <c r="H277" i="3"/>
  <c r="U277" i="3"/>
  <c r="Y277" i="3"/>
  <c r="D279" i="3"/>
  <c r="U279" i="3"/>
  <c r="W279" i="3"/>
  <c r="Y279" i="3"/>
  <c r="D280" i="3"/>
  <c r="U280" i="3"/>
  <c r="W280" i="3"/>
  <c r="Y280" i="3"/>
  <c r="D281" i="3"/>
  <c r="U281" i="3"/>
  <c r="W281" i="3"/>
  <c r="Y281" i="3"/>
  <c r="D282" i="3"/>
  <c r="U282" i="3"/>
  <c r="W282" i="3"/>
  <c r="Y282" i="3"/>
  <c r="D283" i="3"/>
  <c r="U283" i="3"/>
  <c r="W283" i="3"/>
  <c r="Y283" i="3"/>
  <c r="D284" i="3"/>
  <c r="U284" i="3"/>
  <c r="W284" i="3"/>
  <c r="Y284" i="3"/>
  <c r="D285" i="3"/>
  <c r="U285" i="3"/>
  <c r="W285" i="3"/>
  <c r="Y285" i="3"/>
  <c r="D286" i="3"/>
  <c r="U286" i="3"/>
  <c r="W286" i="3"/>
  <c r="Y286" i="3"/>
  <c r="D287" i="3"/>
  <c r="U287" i="3"/>
  <c r="W287" i="3"/>
  <c r="Y287" i="3"/>
  <c r="D288" i="3"/>
  <c r="U288" i="3"/>
  <c r="W288" i="3"/>
  <c r="Y288" i="3"/>
  <c r="C289" i="3"/>
  <c r="D289" i="3"/>
  <c r="Y289" i="3"/>
  <c r="G289" i="3"/>
  <c r="W289" i="3"/>
  <c r="H289" i="3"/>
  <c r="U289" i="3" s="1"/>
  <c r="D291" i="3"/>
  <c r="Y291" i="3"/>
  <c r="U291" i="3"/>
  <c r="W291" i="3"/>
  <c r="D292" i="3"/>
  <c r="Y292" i="3"/>
  <c r="U292" i="3"/>
  <c r="W292" i="3"/>
  <c r="D293" i="3"/>
  <c r="Y293" i="3"/>
  <c r="U293" i="3"/>
  <c r="W293" i="3"/>
  <c r="D294" i="3"/>
  <c r="Y294" i="3"/>
  <c r="U294" i="3"/>
  <c r="W294" i="3"/>
  <c r="D295" i="3"/>
  <c r="Y295" i="3"/>
  <c r="U295" i="3"/>
  <c r="W295" i="3"/>
  <c r="D296" i="3"/>
  <c r="Y296" i="3"/>
  <c r="U296" i="3"/>
  <c r="W296" i="3"/>
  <c r="D297" i="3"/>
  <c r="Y297" i="3"/>
  <c r="U297" i="3"/>
  <c r="W297" i="3"/>
  <c r="D298" i="3"/>
  <c r="Y298" i="3"/>
  <c r="U298" i="3"/>
  <c r="W298" i="3"/>
  <c r="D299" i="3"/>
  <c r="Y299" i="3"/>
  <c r="U299" i="3"/>
  <c r="W299" i="3"/>
  <c r="C300" i="3"/>
  <c r="D300" i="3"/>
  <c r="Y300" i="3"/>
  <c r="G300" i="3"/>
  <c r="H300" i="3"/>
  <c r="U300" i="3"/>
  <c r="W300" i="3"/>
  <c r="D302" i="3"/>
  <c r="U302" i="3"/>
  <c r="W302" i="3"/>
  <c r="Y302" i="3"/>
  <c r="D303" i="3"/>
  <c r="U303" i="3"/>
  <c r="W303" i="3"/>
  <c r="Y303" i="3"/>
  <c r="D304" i="3"/>
  <c r="U304" i="3"/>
  <c r="W304" i="3"/>
  <c r="Y304" i="3"/>
  <c r="D305" i="3"/>
  <c r="U305" i="3"/>
  <c r="W305" i="3"/>
  <c r="Y305" i="3"/>
  <c r="D306" i="3"/>
  <c r="U306" i="3"/>
  <c r="W306" i="3"/>
  <c r="Y306" i="3"/>
  <c r="C307" i="3"/>
  <c r="D307" i="3"/>
  <c r="Y307" i="3"/>
  <c r="G307" i="3"/>
  <c r="H307" i="3"/>
  <c r="U307" i="3"/>
  <c r="W307" i="3"/>
  <c r="D309" i="3"/>
  <c r="U309" i="3"/>
  <c r="W309" i="3"/>
  <c r="Y309" i="3"/>
  <c r="D310" i="3"/>
  <c r="U310" i="3"/>
  <c r="W310" i="3"/>
  <c r="Y310" i="3"/>
  <c r="D311" i="3"/>
  <c r="U311" i="3"/>
  <c r="W311" i="3"/>
  <c r="Y311" i="3"/>
  <c r="D312" i="3"/>
  <c r="U312" i="3"/>
  <c r="W312" i="3"/>
  <c r="Y312" i="3"/>
  <c r="D313" i="3"/>
  <c r="U313" i="3"/>
  <c r="W313" i="3"/>
  <c r="Y313" i="3"/>
  <c r="D314" i="3"/>
  <c r="U314" i="3"/>
  <c r="W314" i="3"/>
  <c r="Y314" i="3"/>
  <c r="D315" i="3"/>
  <c r="U315" i="3"/>
  <c r="W315" i="3"/>
  <c r="Y315" i="3"/>
  <c r="D316" i="3"/>
  <c r="U316" i="3"/>
  <c r="W316" i="3"/>
  <c r="Y316" i="3"/>
  <c r="C317" i="3"/>
  <c r="D317" i="3"/>
  <c r="G317" i="3"/>
  <c r="W317" i="3"/>
  <c r="H317" i="3"/>
  <c r="U317" i="3"/>
  <c r="Y317" i="3"/>
  <c r="D319" i="3"/>
  <c r="U319" i="3"/>
  <c r="W319" i="3"/>
  <c r="Y319" i="3"/>
  <c r="D320" i="3"/>
  <c r="U320" i="3"/>
  <c r="W320" i="3"/>
  <c r="Y320" i="3"/>
  <c r="D321" i="3"/>
  <c r="U321" i="3"/>
  <c r="W321" i="3"/>
  <c r="Y321" i="3"/>
  <c r="D322" i="3"/>
  <c r="U322" i="3"/>
  <c r="W322" i="3"/>
  <c r="Y322" i="3"/>
  <c r="D323" i="3"/>
  <c r="U323" i="3"/>
  <c r="W323" i="3"/>
  <c r="Y323" i="3"/>
  <c r="D324" i="3"/>
  <c r="U324" i="3"/>
  <c r="W324" i="3"/>
  <c r="Y324" i="3"/>
  <c r="D325" i="3"/>
  <c r="U325" i="3"/>
  <c r="W325" i="3"/>
  <c r="Y325" i="3"/>
  <c r="C326" i="3"/>
  <c r="D326" i="3"/>
  <c r="Y326" i="3"/>
  <c r="G326" i="3"/>
  <c r="W326" i="3"/>
  <c r="H326" i="3"/>
  <c r="U326" i="3"/>
  <c r="D328" i="3"/>
  <c r="Y328" i="3"/>
  <c r="U328" i="3"/>
  <c r="W328" i="3"/>
  <c r="D329" i="3"/>
  <c r="Y329" i="3"/>
  <c r="U329" i="3"/>
  <c r="W329" i="3"/>
  <c r="D330" i="3"/>
  <c r="Y330" i="3"/>
  <c r="U330" i="3"/>
  <c r="W330" i="3"/>
  <c r="D331" i="3"/>
  <c r="Y331" i="3"/>
  <c r="U331" i="3"/>
  <c r="W331" i="3"/>
  <c r="D332" i="3"/>
  <c r="Y332" i="3"/>
  <c r="U332" i="3"/>
  <c r="W332" i="3"/>
  <c r="D333" i="3"/>
  <c r="Y333" i="3"/>
  <c r="U333" i="3"/>
  <c r="W333" i="3"/>
  <c r="D334" i="3"/>
  <c r="Y334" i="3"/>
  <c r="U334" i="3"/>
  <c r="W334" i="3"/>
  <c r="D335" i="3"/>
  <c r="H335" i="3"/>
  <c r="U335" i="3"/>
  <c r="W335" i="3"/>
  <c r="Y335" i="3"/>
  <c r="D337" i="3"/>
  <c r="U337" i="3"/>
  <c r="W337" i="3"/>
  <c r="Y337" i="3"/>
  <c r="D338" i="3"/>
  <c r="U338" i="3"/>
  <c r="W338" i="3"/>
  <c r="Y338" i="3"/>
  <c r="D339" i="3"/>
  <c r="U339" i="3"/>
  <c r="W339" i="3"/>
  <c r="Y339" i="3"/>
  <c r="D340" i="3"/>
  <c r="U340" i="3"/>
  <c r="W340" i="3"/>
  <c r="Y340" i="3"/>
  <c r="D341" i="3"/>
  <c r="U341" i="3"/>
  <c r="W341" i="3"/>
  <c r="Y341" i="3"/>
  <c r="D342" i="3"/>
  <c r="U342" i="3"/>
  <c r="W342" i="3"/>
  <c r="Y342" i="3"/>
  <c r="D343" i="3"/>
  <c r="U343" i="3"/>
  <c r="W343" i="3"/>
  <c r="Y343" i="3"/>
  <c r="D344" i="3"/>
  <c r="H344" i="3"/>
  <c r="U344" i="3"/>
  <c r="W344" i="3"/>
  <c r="Y344" i="3"/>
  <c r="U346" i="3"/>
  <c r="W346" i="3"/>
  <c r="Y346" i="3"/>
  <c r="U347" i="3"/>
  <c r="W347" i="3"/>
  <c r="Y347" i="3"/>
  <c r="U348" i="3"/>
  <c r="W348" i="3"/>
  <c r="Y348" i="3"/>
  <c r="U349" i="3"/>
  <c r="W349" i="3"/>
  <c r="Y349" i="3"/>
  <c r="U350" i="3"/>
  <c r="W350" i="3"/>
  <c r="Y350" i="3"/>
  <c r="U351" i="3"/>
  <c r="W351" i="3"/>
  <c r="Y351" i="3"/>
  <c r="U352" i="3"/>
  <c r="W352" i="3"/>
  <c r="Y352" i="3"/>
  <c r="H353" i="3"/>
  <c r="U353" i="3"/>
  <c r="W353" i="3"/>
  <c r="Y353" i="3"/>
  <c r="D355" i="3"/>
  <c r="U355" i="3"/>
  <c r="W355" i="3"/>
  <c r="Y355" i="3"/>
  <c r="D356" i="3"/>
  <c r="U356" i="3"/>
  <c r="W356" i="3"/>
  <c r="Y356" i="3"/>
  <c r="D357" i="3"/>
  <c r="U357" i="3"/>
  <c r="W357" i="3"/>
  <c r="Y357" i="3"/>
  <c r="D358" i="3"/>
  <c r="U358" i="3"/>
  <c r="W358" i="3"/>
  <c r="Y358" i="3"/>
  <c r="D359" i="3"/>
  <c r="U359" i="3"/>
  <c r="W359" i="3"/>
  <c r="Y359" i="3"/>
  <c r="D360" i="3"/>
  <c r="U360" i="3"/>
  <c r="W360" i="3"/>
  <c r="Y360" i="3"/>
  <c r="D361" i="3"/>
  <c r="U361" i="3"/>
  <c r="W361" i="3"/>
  <c r="Y361" i="3"/>
  <c r="D362" i="3"/>
  <c r="U362" i="3"/>
  <c r="W362" i="3"/>
  <c r="Y362" i="3"/>
  <c r="C363" i="3"/>
  <c r="D363" i="3"/>
  <c r="Y363" i="3"/>
  <c r="G363" i="3"/>
  <c r="H363" i="3"/>
  <c r="U363" i="3"/>
  <c r="W363" i="3"/>
  <c r="U366" i="3"/>
  <c r="W366" i="3"/>
  <c r="Y366" i="3"/>
  <c r="U367" i="3"/>
  <c r="W367" i="3"/>
  <c r="Y367" i="3"/>
  <c r="U368" i="3"/>
  <c r="W368" i="3"/>
  <c r="Y368" i="3"/>
  <c r="U369" i="3"/>
  <c r="W369" i="3"/>
  <c r="Y369" i="3"/>
  <c r="U370" i="3"/>
  <c r="W370" i="3"/>
  <c r="Y370" i="3"/>
  <c r="U371" i="3"/>
  <c r="W371" i="3"/>
  <c r="Y371" i="3"/>
  <c r="C372" i="3"/>
  <c r="H372" i="3"/>
  <c r="U372" i="3"/>
  <c r="W372" i="3"/>
  <c r="Y372" i="3"/>
  <c r="U374" i="3"/>
  <c r="W374" i="3"/>
  <c r="Y374" i="3"/>
  <c r="U375" i="3"/>
  <c r="W375" i="3"/>
  <c r="Y375" i="3"/>
  <c r="U376" i="3"/>
  <c r="W376" i="3"/>
  <c r="Y376" i="3"/>
  <c r="U377" i="3"/>
  <c r="W377" i="3"/>
  <c r="Y377" i="3"/>
  <c r="U378" i="3"/>
  <c r="W378" i="3"/>
  <c r="Y378" i="3"/>
  <c r="U379" i="3"/>
  <c r="W379" i="3"/>
  <c r="Y379" i="3"/>
  <c r="C380" i="3"/>
  <c r="H380" i="3"/>
  <c r="U380" i="3"/>
  <c r="W380" i="3"/>
  <c r="Y380" i="3"/>
  <c r="U382" i="3"/>
  <c r="W382" i="3"/>
  <c r="Y382" i="3"/>
  <c r="U383" i="3"/>
  <c r="W383" i="3"/>
  <c r="Y383" i="3"/>
  <c r="U384" i="3"/>
  <c r="W384" i="3"/>
  <c r="Y384" i="3"/>
  <c r="U385" i="3"/>
  <c r="W385" i="3"/>
  <c r="Y385" i="3"/>
  <c r="U386" i="3"/>
  <c r="W386" i="3"/>
  <c r="Y386" i="3"/>
  <c r="U387" i="3"/>
  <c r="W387" i="3"/>
  <c r="Y387" i="3"/>
  <c r="U388" i="3"/>
  <c r="W388" i="3"/>
  <c r="Y388" i="3"/>
  <c r="C389" i="3"/>
  <c r="H389" i="3"/>
  <c r="U389" i="3"/>
  <c r="W389" i="3"/>
  <c r="Y389" i="3"/>
  <c r="D394" i="3"/>
  <c r="U394" i="3"/>
  <c r="W394" i="3"/>
  <c r="Y394" i="3"/>
  <c r="D395" i="3"/>
  <c r="U395" i="3"/>
  <c r="W395" i="3"/>
  <c r="Y395" i="3"/>
  <c r="D396" i="3"/>
  <c r="U396" i="3"/>
  <c r="W396" i="3"/>
  <c r="Y396" i="3"/>
  <c r="D397" i="3"/>
  <c r="U397" i="3"/>
  <c r="W397" i="3"/>
  <c r="Y397" i="3"/>
  <c r="U16" i="3"/>
  <c r="C464" i="3"/>
  <c r="D21" i="3"/>
  <c r="Y21" i="3"/>
  <c r="E437" i="3"/>
  <c r="C24" i="2" l="1"/>
  <c r="C25" i="2" s="1"/>
  <c r="C32" i="2"/>
  <c r="C33" i="2" s="1"/>
  <c r="C18" i="2"/>
  <c r="U4" i="3"/>
  <c r="C19" i="2" l="1"/>
</calcChain>
</file>

<file path=xl/sharedStrings.xml><?xml version="1.0" encoding="utf-8"?>
<sst xmlns="http://schemas.openxmlformats.org/spreadsheetml/2006/main" count="1097" uniqueCount="553">
  <si>
    <t>Dieses Dokument wurde aus Numbers exportiert und jede Tabelle in ein Excel-Arbeitsblatt umgewandelt. Alle anderen Objekte der einzelnen Numbers-Blätter wurden auf eigene Arbeitsblätter übertragen. Beachte, dass die Formelberechnungen in Excel möglicherweise anders sind.</t>
  </si>
  <si>
    <t>Name des Numbers-Blatts</t>
  </si>
  <si>
    <t>Numbers-Tabellenname</t>
  </si>
  <si>
    <t>Name des Excel-Arbeitsblatts</t>
  </si>
  <si>
    <t>Order Info</t>
  </si>
  <si>
    <t>Tabelle 1</t>
  </si>
  <si>
    <r>
      <rPr>
        <u/>
        <sz val="9"/>
        <color indexed="13"/>
        <rFont val="Calibri"/>
        <family val="2"/>
      </rPr>
      <t>www.workingclassclimbing.com</t>
    </r>
  </si>
  <si>
    <r>
      <rPr>
        <u/>
        <sz val="9"/>
        <color indexed="13"/>
        <rFont val="Calibri"/>
        <family val="2"/>
      </rPr>
      <t>www.kingdomclimbing.com</t>
    </r>
  </si>
  <si>
    <t>Office Use</t>
  </si>
  <si>
    <t>PO#</t>
  </si>
  <si>
    <t xml:space="preserve">Name: </t>
  </si>
  <si>
    <t xml:space="preserve">Email: </t>
  </si>
  <si>
    <t>Kingdom Holds</t>
  </si>
  <si>
    <t>Total EURO</t>
  </si>
  <si>
    <t>Kingdom Holds #</t>
  </si>
  <si>
    <t>Total # of Holds</t>
  </si>
  <si>
    <t>Total Weight of Holds</t>
  </si>
  <si>
    <t>Kingdom</t>
  </si>
  <si>
    <t xml:space="preserve">Kingdom Climbing </t>
  </si>
  <si>
    <t xml:space="preserve"> (ex. 15-12, 14-01, Etc.)</t>
  </si>
  <si>
    <t>5% Extra Charge</t>
  </si>
  <si>
    <t>Type</t>
  </si>
  <si>
    <t>Weight LB</t>
  </si>
  <si>
    <t>Gewicht Kg</t>
  </si>
  <si>
    <t>Sku</t>
  </si>
  <si>
    <t>Size</t>
  </si>
  <si>
    <t># of Holds</t>
  </si>
  <si>
    <t>Price</t>
  </si>
  <si>
    <t>15-12                 Yellow</t>
  </si>
  <si>
    <t>14-01 Orange</t>
  </si>
  <si>
    <t>11-26     Pink</t>
  </si>
  <si>
    <t>11-12 Red</t>
  </si>
  <si>
    <t>16-16 Green</t>
  </si>
  <si>
    <t>13-01 Blue</t>
  </si>
  <si>
    <t>07-13    Purple</t>
  </si>
  <si>
    <t>18-01 Black</t>
  </si>
  <si>
    <t>Other Colors</t>
  </si>
  <si>
    <t>Qty of Other Color Sets</t>
  </si>
  <si>
    <t>Total Price</t>
  </si>
  <si>
    <t>JUGS</t>
  </si>
  <si>
    <t>Plates</t>
  </si>
  <si>
    <t>KC03001</t>
  </si>
  <si>
    <t>Small</t>
  </si>
  <si>
    <t>KC03002</t>
  </si>
  <si>
    <t>Med</t>
  </si>
  <si>
    <t>KC03003</t>
  </si>
  <si>
    <t>Large</t>
  </si>
  <si>
    <t>KC03006</t>
  </si>
  <si>
    <t>King Size</t>
  </si>
  <si>
    <t>All Plates</t>
  </si>
  <si>
    <t>KC03000FAM</t>
  </si>
  <si>
    <t>All</t>
  </si>
  <si>
    <t>Grappling Hooks</t>
  </si>
  <si>
    <t>KC07001</t>
  </si>
  <si>
    <t>KC07002</t>
  </si>
  <si>
    <t>KC07003</t>
  </si>
  <si>
    <t>All Grappling Hooks</t>
  </si>
  <si>
    <t>KC07000FAM</t>
  </si>
  <si>
    <t>Chubby Jugs</t>
  </si>
  <si>
    <t>KC06001</t>
  </si>
  <si>
    <t>KC06002</t>
  </si>
  <si>
    <t>KC06003</t>
  </si>
  <si>
    <t>X-Large</t>
  </si>
  <si>
    <t>All Chubby Jugs</t>
  </si>
  <si>
    <t>KC06000FAM</t>
  </si>
  <si>
    <t>Erosions</t>
  </si>
  <si>
    <t>KC11001</t>
  </si>
  <si>
    <t>Feet</t>
  </si>
  <si>
    <t>KC11002</t>
  </si>
  <si>
    <t>KC11003</t>
  </si>
  <si>
    <t>KC11004</t>
  </si>
  <si>
    <t>KC11005</t>
  </si>
  <si>
    <t>KC11006</t>
  </si>
  <si>
    <t>Prince</t>
  </si>
  <si>
    <t>KC11007</t>
  </si>
  <si>
    <t>Queen</t>
  </si>
  <si>
    <t>KC11008</t>
  </si>
  <si>
    <t>All Erosions</t>
  </si>
  <si>
    <t>KC11000FAM</t>
  </si>
  <si>
    <t>ChickenHeads</t>
  </si>
  <si>
    <t>KC19001</t>
  </si>
  <si>
    <t>KC19002</t>
  </si>
  <si>
    <t>KC19003</t>
  </si>
  <si>
    <t>KC19004</t>
  </si>
  <si>
    <t>KC19005</t>
  </si>
  <si>
    <t>KC19006</t>
  </si>
  <si>
    <t>KC19007</t>
  </si>
  <si>
    <t>King</t>
  </si>
  <si>
    <t>KC19008</t>
  </si>
  <si>
    <t>Emperor</t>
  </si>
  <si>
    <t>All ChickenHeads</t>
  </si>
  <si>
    <t>KC19000FAM</t>
  </si>
  <si>
    <t>Tugs</t>
  </si>
  <si>
    <t>KC21001</t>
  </si>
  <si>
    <t>KC21002</t>
  </si>
  <si>
    <t>X-Small</t>
  </si>
  <si>
    <t>KC21003</t>
  </si>
  <si>
    <t>KC21004</t>
  </si>
  <si>
    <t>KC21005</t>
  </si>
  <si>
    <t>All Tugs</t>
  </si>
  <si>
    <t>KC21000FAM</t>
  </si>
  <si>
    <t>Dew Drops</t>
  </si>
  <si>
    <t>KC26001</t>
  </si>
  <si>
    <t>Lugs</t>
  </si>
  <si>
    <t>KC32001</t>
  </si>
  <si>
    <t>kC32002</t>
  </si>
  <si>
    <t>KC32003</t>
  </si>
  <si>
    <t>KC32004</t>
  </si>
  <si>
    <t>KC32005</t>
  </si>
  <si>
    <t>Princess</t>
  </si>
  <si>
    <t>KC32006</t>
  </si>
  <si>
    <t>KC32007</t>
  </si>
  <si>
    <t>KC32008</t>
  </si>
  <si>
    <t>All Lugs</t>
  </si>
  <si>
    <t>KC32000FAM</t>
  </si>
  <si>
    <t>Jousting Jugs</t>
  </si>
  <si>
    <t>KC40001</t>
  </si>
  <si>
    <t>XX - Small</t>
  </si>
  <si>
    <t>KC40002</t>
  </si>
  <si>
    <t>X - Small</t>
  </si>
  <si>
    <t>KC40003</t>
  </si>
  <si>
    <t>KC40004</t>
  </si>
  <si>
    <t>KC40005</t>
  </si>
  <si>
    <t>KC40006</t>
  </si>
  <si>
    <t>X - Large</t>
  </si>
  <si>
    <t>KC40007</t>
  </si>
  <si>
    <t>KC40008</t>
  </si>
  <si>
    <t>KC40009</t>
  </si>
  <si>
    <t>KC40010</t>
  </si>
  <si>
    <t>KC40011</t>
  </si>
  <si>
    <t>Emporer</t>
  </si>
  <si>
    <t>All Jousting Jugs</t>
  </si>
  <si>
    <t>KC40000FAM</t>
  </si>
  <si>
    <t>PINCHES</t>
  </si>
  <si>
    <t>Butcher Blocks</t>
  </si>
  <si>
    <t>KC13001</t>
  </si>
  <si>
    <t>KC13002</t>
  </si>
  <si>
    <t>KC13003</t>
  </si>
  <si>
    <t>KC13004</t>
  </si>
  <si>
    <t>All Butcher Blocks</t>
  </si>
  <si>
    <t>KC13000FAM</t>
  </si>
  <si>
    <t>Love Handles</t>
  </si>
  <si>
    <t>KC25001</t>
  </si>
  <si>
    <t>KC25002</t>
  </si>
  <si>
    <t>KC25003</t>
  </si>
  <si>
    <t>KC25004</t>
  </si>
  <si>
    <t>KC25005</t>
  </si>
  <si>
    <t>KC25006</t>
  </si>
  <si>
    <t>KC25007</t>
  </si>
  <si>
    <t>All Love Handles</t>
  </si>
  <si>
    <t>KC25000FAM</t>
  </si>
  <si>
    <t>Softies</t>
  </si>
  <si>
    <t>KC27001</t>
  </si>
  <si>
    <t>Finisters</t>
  </si>
  <si>
    <t>KC31001</t>
  </si>
  <si>
    <t>KC31002</t>
  </si>
  <si>
    <t>KC31003</t>
  </si>
  <si>
    <t>KC31004</t>
  </si>
  <si>
    <t>KC31005</t>
  </si>
  <si>
    <t>KC31006</t>
  </si>
  <si>
    <t>KC31007</t>
  </si>
  <si>
    <t>All Finisters</t>
  </si>
  <si>
    <t>KC31000FAM</t>
  </si>
  <si>
    <t>POCKETS</t>
  </si>
  <si>
    <t>Hatchet Wacks</t>
  </si>
  <si>
    <t>KC20001</t>
  </si>
  <si>
    <t>KC20002</t>
  </si>
  <si>
    <t>KC20003</t>
  </si>
  <si>
    <t>KC20004</t>
  </si>
  <si>
    <t>KC20005</t>
  </si>
  <si>
    <t>X-Large 2</t>
  </si>
  <si>
    <t>KC20006</t>
  </si>
  <si>
    <t xml:space="preserve">Prince </t>
  </si>
  <si>
    <t>All Hatchet Wacks</t>
  </si>
  <si>
    <t>KC20000FAM</t>
  </si>
  <si>
    <t>Voids</t>
  </si>
  <si>
    <t>KC34001</t>
  </si>
  <si>
    <t>KC34002</t>
  </si>
  <si>
    <t>KC34003</t>
  </si>
  <si>
    <t>KC34004</t>
  </si>
  <si>
    <t>KC34005</t>
  </si>
  <si>
    <t>KC34006</t>
  </si>
  <si>
    <t>KC34007</t>
  </si>
  <si>
    <t>All Voids</t>
  </si>
  <si>
    <t>KC34000FAM</t>
  </si>
  <si>
    <t>EDGES</t>
  </si>
  <si>
    <t>Frog Lips</t>
  </si>
  <si>
    <t>KC04001</t>
  </si>
  <si>
    <t>KC04002</t>
  </si>
  <si>
    <t>KC04003</t>
  </si>
  <si>
    <t>KC04004</t>
  </si>
  <si>
    <t>KC04005</t>
  </si>
  <si>
    <t>KC04006</t>
  </si>
  <si>
    <t>KC04007</t>
  </si>
  <si>
    <t>All Frog Lips</t>
  </si>
  <si>
    <t>KC04000FAM</t>
  </si>
  <si>
    <t>Bug Eyes</t>
  </si>
  <si>
    <t>KC14001</t>
  </si>
  <si>
    <t>KC14002</t>
  </si>
  <si>
    <t>All Bug Eyes</t>
  </si>
  <si>
    <t>KC14000FAM</t>
  </si>
  <si>
    <t>Granites</t>
  </si>
  <si>
    <t>KC16001</t>
  </si>
  <si>
    <t>KC16002</t>
  </si>
  <si>
    <t>KC16003</t>
  </si>
  <si>
    <t>KC16004</t>
  </si>
  <si>
    <t>KC16005</t>
  </si>
  <si>
    <t>KC16006</t>
  </si>
  <si>
    <t>KC16007</t>
  </si>
  <si>
    <t>KC16008</t>
  </si>
  <si>
    <t>All Granites</t>
  </si>
  <si>
    <t>KC16000FAM</t>
  </si>
  <si>
    <t>Imprint</t>
  </si>
  <si>
    <t>KC28001</t>
  </si>
  <si>
    <t>KC28002</t>
  </si>
  <si>
    <t>All Imprints</t>
  </si>
  <si>
    <t>KC28000FAM</t>
  </si>
  <si>
    <t>Wafers</t>
  </si>
  <si>
    <t>KC29001</t>
  </si>
  <si>
    <t>KC29002</t>
  </si>
  <si>
    <t>Sml</t>
  </si>
  <si>
    <t>KC29003</t>
  </si>
  <si>
    <t>KC29004</t>
  </si>
  <si>
    <t>KC29005</t>
  </si>
  <si>
    <t>KC29006</t>
  </si>
  <si>
    <t>KC29007</t>
  </si>
  <si>
    <t>KC29008</t>
  </si>
  <si>
    <t>All Wafers</t>
  </si>
  <si>
    <t>KC29000FAM</t>
  </si>
  <si>
    <t xml:space="preserve">New 2017 </t>
  </si>
  <si>
    <t>Wafers 2.0</t>
  </si>
  <si>
    <t>KC29009</t>
  </si>
  <si>
    <t>Medium</t>
  </si>
  <si>
    <t>KC29010</t>
  </si>
  <si>
    <t>KC29011</t>
  </si>
  <si>
    <t>XL</t>
  </si>
  <si>
    <t>KC29012</t>
  </si>
  <si>
    <t>KC29013</t>
  </si>
  <si>
    <t>KC29014</t>
  </si>
  <si>
    <t>KC29015</t>
  </si>
  <si>
    <t>All Wafers 2.0</t>
  </si>
  <si>
    <t>KC29009FAM</t>
  </si>
  <si>
    <t>Fragments</t>
  </si>
  <si>
    <t>KC17001</t>
  </si>
  <si>
    <t>KC17002</t>
  </si>
  <si>
    <t>KC17003</t>
  </si>
  <si>
    <t>KC17004</t>
  </si>
  <si>
    <t>KC17005</t>
  </si>
  <si>
    <t>KC17006</t>
  </si>
  <si>
    <t>KC17007</t>
  </si>
  <si>
    <t>KC17008</t>
  </si>
  <si>
    <t>All Fragments</t>
  </si>
  <si>
    <t>KC17000FAM</t>
  </si>
  <si>
    <t>Rok Bloks</t>
  </si>
  <si>
    <t>KC35001</t>
  </si>
  <si>
    <t>KC35002</t>
  </si>
  <si>
    <t>KC35003</t>
  </si>
  <si>
    <t>KC35004</t>
  </si>
  <si>
    <t>KC35005</t>
  </si>
  <si>
    <t>KC35006</t>
  </si>
  <si>
    <t>KC35007</t>
  </si>
  <si>
    <t>KC35008</t>
  </si>
  <si>
    <t>KC35009</t>
  </si>
  <si>
    <t>KC35010</t>
  </si>
  <si>
    <t xml:space="preserve">Queen </t>
  </si>
  <si>
    <t>KC35011</t>
  </si>
  <si>
    <t>KC35012</t>
  </si>
  <si>
    <t>All Rok Bloks</t>
  </si>
  <si>
    <t>KC35000FAM</t>
  </si>
  <si>
    <t>Cow Pie Crimps</t>
  </si>
  <si>
    <t>KC18001</t>
  </si>
  <si>
    <t>The Slots</t>
  </si>
  <si>
    <t>KC38001</t>
  </si>
  <si>
    <t>KC38002</t>
  </si>
  <si>
    <t>KC38003</t>
  </si>
  <si>
    <t>KC38006</t>
  </si>
  <si>
    <t>KC38007</t>
  </si>
  <si>
    <t>KC38008</t>
  </si>
  <si>
    <t>All Slots</t>
  </si>
  <si>
    <t>KC38000FAM</t>
  </si>
  <si>
    <t>SLOPERS</t>
  </si>
  <si>
    <t>Cobbles</t>
  </si>
  <si>
    <t>KC01001</t>
  </si>
  <si>
    <t>KC01002</t>
  </si>
  <si>
    <t>KC01003</t>
  </si>
  <si>
    <t>KC01004</t>
  </si>
  <si>
    <t>KC01005</t>
  </si>
  <si>
    <t>KC01006</t>
  </si>
  <si>
    <t>KC01007</t>
  </si>
  <si>
    <t>KC01008</t>
  </si>
  <si>
    <t>All Cobbles</t>
  </si>
  <si>
    <t>KC01000FAM</t>
  </si>
  <si>
    <t>Fat Rolls</t>
  </si>
  <si>
    <t>KC02001</t>
  </si>
  <si>
    <t>KC02002</t>
  </si>
  <si>
    <t>KC02003</t>
  </si>
  <si>
    <t>KC02004</t>
  </si>
  <si>
    <t>KC02005</t>
  </si>
  <si>
    <t>All Fat Rolls</t>
  </si>
  <si>
    <t>KC02000FAM</t>
  </si>
  <si>
    <t>Erosion Slopers</t>
  </si>
  <si>
    <t>KC15001</t>
  </si>
  <si>
    <t>KC15002</t>
  </si>
  <si>
    <t>KC15003</t>
  </si>
  <si>
    <t>All Erosion Slopers</t>
  </si>
  <si>
    <t>KC15000FAM</t>
  </si>
  <si>
    <t>Dragon Balls</t>
  </si>
  <si>
    <t>KC23001</t>
  </si>
  <si>
    <t>KC23002</t>
  </si>
  <si>
    <t>KC23003</t>
  </si>
  <si>
    <t>KC23004</t>
  </si>
  <si>
    <t>KC23005</t>
  </si>
  <si>
    <t>KC23006</t>
  </si>
  <si>
    <t>KC23007</t>
  </si>
  <si>
    <t>KC23008</t>
  </si>
  <si>
    <t>All Dragon Balls</t>
  </si>
  <si>
    <t>KC23000FAM</t>
  </si>
  <si>
    <t>Contours</t>
  </si>
  <si>
    <t>KC30001</t>
  </si>
  <si>
    <t>KC30002</t>
  </si>
  <si>
    <t>KC30003</t>
  </si>
  <si>
    <t>KC30004</t>
  </si>
  <si>
    <t>KC30005</t>
  </si>
  <si>
    <t>KC30006</t>
  </si>
  <si>
    <t>KC30007</t>
  </si>
  <si>
    <t>All Contours</t>
  </si>
  <si>
    <t>KC30000FAM</t>
  </si>
  <si>
    <t>Pock Rocks</t>
  </si>
  <si>
    <t>KC33001</t>
  </si>
  <si>
    <t>KC33002</t>
  </si>
  <si>
    <t>KC33003</t>
  </si>
  <si>
    <t>KC33004</t>
  </si>
  <si>
    <t>KC33005</t>
  </si>
  <si>
    <t>KC33006</t>
  </si>
  <si>
    <t>KC33007</t>
  </si>
  <si>
    <t>KC33008</t>
  </si>
  <si>
    <t>All Pock Rocks</t>
  </si>
  <si>
    <t>KC33000FAM</t>
  </si>
  <si>
    <t>UNIQUE</t>
  </si>
  <si>
    <t>Huecos - Sloper</t>
  </si>
  <si>
    <t>KC24001</t>
  </si>
  <si>
    <t>Huecos - Jug</t>
  </si>
  <si>
    <t>KC24002</t>
  </si>
  <si>
    <t>Huecos - B.A.H.</t>
  </si>
  <si>
    <t>KC24003</t>
  </si>
  <si>
    <t>All Huecos</t>
  </si>
  <si>
    <t>KC24000FAM</t>
  </si>
  <si>
    <t>Cow Pies</t>
  </si>
  <si>
    <t>KC05001</t>
  </si>
  <si>
    <t>KC05002</t>
  </si>
  <si>
    <t>KC05003</t>
  </si>
  <si>
    <t>KC05004</t>
  </si>
  <si>
    <t>KC05005</t>
  </si>
  <si>
    <t>KC05006</t>
  </si>
  <si>
    <t>All Cow Pies</t>
  </si>
  <si>
    <t>KC05000FAM</t>
  </si>
  <si>
    <t>Fractals</t>
  </si>
  <si>
    <t>KC37001</t>
  </si>
  <si>
    <t>KC37002</t>
  </si>
  <si>
    <t>KC37003</t>
  </si>
  <si>
    <t>KC37004</t>
  </si>
  <si>
    <t>KC37005</t>
  </si>
  <si>
    <t>KC37006</t>
  </si>
  <si>
    <t>KC37007</t>
  </si>
  <si>
    <t>KC37008</t>
  </si>
  <si>
    <t>KC37009</t>
  </si>
  <si>
    <t>KC37010</t>
  </si>
  <si>
    <t>All Fractals</t>
  </si>
  <si>
    <t>KC37000FAM</t>
  </si>
  <si>
    <t>Tunnel Limestone</t>
  </si>
  <si>
    <t>KC36001</t>
  </si>
  <si>
    <t>KC36002</t>
  </si>
  <si>
    <t>KC36003</t>
  </si>
  <si>
    <t>KC36004</t>
  </si>
  <si>
    <t>Large#2</t>
  </si>
  <si>
    <t>KC36005</t>
  </si>
  <si>
    <t>KC36006</t>
  </si>
  <si>
    <t>X-Large # 2</t>
  </si>
  <si>
    <t>KC36007</t>
  </si>
  <si>
    <t>KC36008</t>
  </si>
  <si>
    <t>KC36009</t>
  </si>
  <si>
    <t>KC36010</t>
  </si>
  <si>
    <t>All Limestone</t>
  </si>
  <si>
    <t>KC36000FAM</t>
  </si>
  <si>
    <t>True Tufa</t>
  </si>
  <si>
    <t>KC39001</t>
  </si>
  <si>
    <t>KC39002</t>
  </si>
  <si>
    <t>KC39003</t>
  </si>
  <si>
    <t>KC39004</t>
  </si>
  <si>
    <t>Extra Large</t>
  </si>
  <si>
    <t>KC39005</t>
  </si>
  <si>
    <t>KC39007</t>
  </si>
  <si>
    <t>KC39009</t>
  </si>
  <si>
    <t>KC39011</t>
  </si>
  <si>
    <t>KC39014</t>
  </si>
  <si>
    <t>All True Tufa</t>
  </si>
  <si>
    <t>KC39000FAM</t>
  </si>
  <si>
    <t>True Tufa Drips</t>
  </si>
  <si>
    <t>KC39006</t>
  </si>
  <si>
    <t>KC39008</t>
  </si>
  <si>
    <t>KC39010</t>
  </si>
  <si>
    <t>KC39012</t>
  </si>
  <si>
    <t>All True Tufa Drips</t>
  </si>
  <si>
    <t>KC39006FAM</t>
  </si>
  <si>
    <t>Avalanches</t>
  </si>
  <si>
    <t>KC41001</t>
  </si>
  <si>
    <t>KC41002</t>
  </si>
  <si>
    <t>KC41003</t>
  </si>
  <si>
    <t>KC41004</t>
  </si>
  <si>
    <t>KC41005</t>
  </si>
  <si>
    <t>KC41006</t>
  </si>
  <si>
    <t>KC41007</t>
  </si>
  <si>
    <t>KC41008</t>
  </si>
  <si>
    <t>All Avalanches</t>
  </si>
  <si>
    <t>KC41000FAM</t>
  </si>
  <si>
    <t>Flanges</t>
  </si>
  <si>
    <t>KC42001</t>
  </si>
  <si>
    <t>KC42002</t>
  </si>
  <si>
    <t>KC42003</t>
  </si>
  <si>
    <t>KC42004</t>
  </si>
  <si>
    <t>KC42005</t>
  </si>
  <si>
    <t>KC42006</t>
  </si>
  <si>
    <t>KC42007</t>
  </si>
  <si>
    <t>All Flanges</t>
  </si>
  <si>
    <t>KC42000FAM</t>
  </si>
  <si>
    <t>NEW 2018</t>
  </si>
  <si>
    <t>Geo Jugs</t>
  </si>
  <si>
    <t>KC43001</t>
  </si>
  <si>
    <t>KC43002</t>
  </si>
  <si>
    <t>KC43003</t>
  </si>
  <si>
    <t>KC43004</t>
  </si>
  <si>
    <t>KC43005</t>
  </si>
  <si>
    <t>KC43006</t>
  </si>
  <si>
    <t>KC43007</t>
  </si>
  <si>
    <t>All Geo Jugs</t>
  </si>
  <si>
    <t>KC43000FAM</t>
  </si>
  <si>
    <t>Roman Pinches</t>
  </si>
  <si>
    <t>KC46001</t>
  </si>
  <si>
    <t>KC46002</t>
  </si>
  <si>
    <t>KC46003</t>
  </si>
  <si>
    <t>KC46004</t>
  </si>
  <si>
    <t>KC46005</t>
  </si>
  <si>
    <t>KC46006</t>
  </si>
  <si>
    <t>KC46007</t>
  </si>
  <si>
    <t>All Roman Pinches</t>
  </si>
  <si>
    <t>KC46000FAM</t>
  </si>
  <si>
    <t>Flint Stones</t>
  </si>
  <si>
    <t>KC47001</t>
  </si>
  <si>
    <t>KC47002</t>
  </si>
  <si>
    <t>KC47003</t>
  </si>
  <si>
    <t>KC47004</t>
  </si>
  <si>
    <t>KC47005</t>
  </si>
  <si>
    <t>KC47006</t>
  </si>
  <si>
    <t>KC47007</t>
  </si>
  <si>
    <t>All Flint Stones</t>
  </si>
  <si>
    <t>KC47000FAM</t>
  </si>
  <si>
    <t>N</t>
  </si>
  <si>
    <t>Hobbit Holes S</t>
  </si>
  <si>
    <t>KC48001</t>
  </si>
  <si>
    <t>E</t>
  </si>
  <si>
    <t xml:space="preserve">Hobbit Holes M </t>
  </si>
  <si>
    <t>KC48002</t>
  </si>
  <si>
    <t>W</t>
  </si>
  <si>
    <t>Hobbit Holes L</t>
  </si>
  <si>
    <t>KC48003</t>
  </si>
  <si>
    <t>Hobbit Holes XL</t>
  </si>
  <si>
    <t>KC48004</t>
  </si>
  <si>
    <t>Hobbit Holes 2XL</t>
  </si>
  <si>
    <t>KC48005</t>
  </si>
  <si>
    <t>2X-Large</t>
  </si>
  <si>
    <t>Hobbit Holes Prince</t>
  </si>
  <si>
    <t>KC48006</t>
  </si>
  <si>
    <t>Hobbit Holes Queen</t>
  </si>
  <si>
    <t>KC48007</t>
  </si>
  <si>
    <t>Hobbit Holes King</t>
  </si>
  <si>
    <t>KC48008</t>
  </si>
  <si>
    <t>All Hobbit Holes</t>
  </si>
  <si>
    <t>KC48000FAM</t>
  </si>
  <si>
    <t>SCREW ON VOLUMES</t>
  </si>
  <si>
    <t>Contours Volume</t>
  </si>
  <si>
    <t>KC30008TV</t>
  </si>
  <si>
    <t>KC30009TV</t>
  </si>
  <si>
    <t>KC30010TV</t>
  </si>
  <si>
    <t>KC-Con-04</t>
  </si>
  <si>
    <t>Giant</t>
  </si>
  <si>
    <t>KC-Con-05</t>
  </si>
  <si>
    <t>Jumbo</t>
  </si>
  <si>
    <t>KC-Con-06</t>
  </si>
  <si>
    <t>Collosal</t>
  </si>
  <si>
    <t>All Contours Volume</t>
  </si>
  <si>
    <t>ALL</t>
  </si>
  <si>
    <t>Finisters Volume</t>
  </si>
  <si>
    <t>KC31008TV</t>
  </si>
  <si>
    <t>KC31009TV</t>
  </si>
  <si>
    <t>KC31010TV</t>
  </si>
  <si>
    <t>KC-Fin-04</t>
  </si>
  <si>
    <t>KC-Fin-05</t>
  </si>
  <si>
    <t>KC-Fin-06</t>
  </si>
  <si>
    <t>All Finisters Volume</t>
  </si>
  <si>
    <t>True Tufa System</t>
  </si>
  <si>
    <t>KC-Tuf-01</t>
  </si>
  <si>
    <t>End Cap 1</t>
  </si>
  <si>
    <t>KC-Tuf-02</t>
  </si>
  <si>
    <t>End Cap 2</t>
  </si>
  <si>
    <t>KC-Tuf-03</t>
  </si>
  <si>
    <t>Straight</t>
  </si>
  <si>
    <t>KC-Tuf-04</t>
  </si>
  <si>
    <t>Incut</t>
  </si>
  <si>
    <t>KC-Tuf-05</t>
  </si>
  <si>
    <t>Slopey</t>
  </si>
  <si>
    <t>KC-Tuf-06</t>
  </si>
  <si>
    <t>Curve</t>
  </si>
  <si>
    <t>KC-Tuf-07</t>
  </si>
  <si>
    <t>"Y"</t>
  </si>
  <si>
    <t>Full System + extra end cap</t>
  </si>
  <si>
    <t>All + end cap</t>
  </si>
  <si>
    <t>All + extra end</t>
  </si>
  <si>
    <t>STARTER PACKS</t>
  </si>
  <si>
    <t>Home Wall Pack</t>
  </si>
  <si>
    <t>KCS002</t>
  </si>
  <si>
    <t>Different Sizes</t>
  </si>
  <si>
    <t>Foot Pack</t>
  </si>
  <si>
    <t>KCS001</t>
  </si>
  <si>
    <t>Gym Pack</t>
  </si>
  <si>
    <t>KCS003</t>
  </si>
  <si>
    <t>Jug Pack</t>
  </si>
  <si>
    <t>KCS004</t>
  </si>
  <si>
    <t>Pounds</t>
  </si>
  <si>
    <t>New Rates</t>
  </si>
  <si>
    <t>$ Color Sets</t>
  </si>
  <si>
    <t>Working Class</t>
  </si>
  <si>
    <t>Zusammenfassung</t>
  </si>
  <si>
    <t>Griffanzahl</t>
  </si>
  <si>
    <t>Gewicht in Kg</t>
  </si>
  <si>
    <t>Kingdom Climbing</t>
  </si>
  <si>
    <t>gesamtes Gewicht</t>
  </si>
  <si>
    <t>Gesamtanzahl</t>
  </si>
  <si>
    <t>Rechnungsadresse</t>
  </si>
  <si>
    <t>Lieferadresse</t>
  </si>
  <si>
    <t>Firma:</t>
  </si>
  <si>
    <t>Telefon:</t>
  </si>
  <si>
    <t>Straße:</t>
  </si>
  <si>
    <t>Stadt:</t>
  </si>
  <si>
    <t>Zusatz:</t>
  </si>
  <si>
    <t>Land:</t>
  </si>
  <si>
    <t>PLZ:</t>
  </si>
  <si>
    <t>Ort:</t>
  </si>
  <si>
    <t>Ust. ID:</t>
  </si>
  <si>
    <t>zusätzliche Bemerkungen</t>
  </si>
  <si>
    <t>Zahlungsinformationen</t>
  </si>
  <si>
    <t>Versandinformationen</t>
  </si>
  <si>
    <t>Es fallen je 30 Kg zusätzliche Kosten iHv 15€ an</t>
  </si>
  <si>
    <t>Ab 150 Kg werden die Griffe gebündelt auf einer Palette versandt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</si>
</sst>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[$€-2]\ #,##0.00"/>
    <numFmt numFmtId="165" formatCode="&quot; &quot;[$$-409]* #,##0.00&quot; &quot;;&quot; &quot;[$$-409]* \(#,##0.00\);&quot; &quot;[$$-409]* &quot;-&quot;??&quot; &quot;"/>
    <numFmt numFmtId="166" formatCode="_-[$€-2]* #,##0.00_-;_-[$€-2]* \(#,##0.00\)_-;_-[$€-2]* &quot;-&quot;??;_-@_-"/>
    <numFmt numFmtId="167" formatCode="#,##0.000"/>
    <numFmt numFmtId="168" formatCode="[$$-409]\ #,##0.00"/>
    <numFmt numFmtId="170" formatCode="_-* #,##0.00\ [$€-407]_-;\-* #,##0.00\ [$€-407]_-;_-* &quot;-&quot;??\ [$€-407]_-;_-@_-"/>
  </numFmts>
  <fonts count="42">
    <font>
      <sz val="11"/>
      <color indexed="8"/>
      <name val="Calibri"/>
    </font>
    <font>
      <sz val="12"/>
      <color indexed="8"/>
      <name val="Calibri"/>
    </font>
    <font>
      <sz val="14"/>
      <color indexed="8"/>
      <name val="Calibri"/>
    </font>
    <font>
      <u/>
      <sz val="12"/>
      <color indexed="11"/>
      <name val="Calibri"/>
      <family val="2"/>
    </font>
    <font>
      <b/>
      <sz val="9"/>
      <color indexed="8"/>
      <name val="PT Sans"/>
    </font>
    <font>
      <u/>
      <sz val="9"/>
      <color indexed="13"/>
      <name val="Calibri"/>
      <family val="2"/>
    </font>
    <font>
      <sz val="9"/>
      <color indexed="8"/>
      <name val="PT Sans"/>
    </font>
    <font>
      <sz val="11"/>
      <color indexed="8"/>
      <name val="Arial"/>
      <family val="2"/>
    </font>
    <font>
      <sz val="11"/>
      <color indexed="8"/>
      <name val="Mongolian Baiti"/>
      <family val="4"/>
    </font>
    <font>
      <sz val="8"/>
      <color indexed="14"/>
      <name val="Mongolian Baiti"/>
      <family val="4"/>
    </font>
    <font>
      <sz val="9"/>
      <color indexed="8"/>
      <name val="Mongolian Baiti"/>
      <family val="4"/>
    </font>
    <font>
      <b/>
      <sz val="12"/>
      <color indexed="12"/>
      <name val="Calibri"/>
      <family val="2"/>
    </font>
    <font>
      <sz val="9"/>
      <color indexed="8"/>
      <name val="Calibri"/>
      <family val="2"/>
    </font>
    <font>
      <b/>
      <sz val="12"/>
      <color indexed="12"/>
      <name val="PT Sans"/>
    </font>
    <font>
      <b/>
      <sz val="9"/>
      <color indexed="14"/>
      <name val="PT Sans"/>
    </font>
    <font>
      <sz val="9"/>
      <color indexed="14"/>
      <name val="PT Sans"/>
    </font>
    <font>
      <sz val="12"/>
      <color indexed="8"/>
      <name val="PT Sans"/>
    </font>
    <font>
      <i/>
      <sz val="12"/>
      <color indexed="8"/>
      <name val="PT Sans"/>
    </font>
    <font>
      <b/>
      <sz val="8"/>
      <color indexed="8"/>
      <name val="PT Sans"/>
    </font>
    <font>
      <sz val="12"/>
      <color indexed="14"/>
      <name val="PT Sans"/>
    </font>
    <font>
      <b/>
      <sz val="10"/>
      <color indexed="12"/>
      <name val="PT Sans"/>
    </font>
    <font>
      <b/>
      <sz val="18"/>
      <color indexed="8"/>
      <name val="Arial"/>
      <family val="2"/>
    </font>
    <font>
      <b/>
      <sz val="16"/>
      <color indexed="8"/>
      <name val="PT Sans"/>
    </font>
    <font>
      <sz val="9"/>
      <color indexed="8"/>
      <name val="Open Sans"/>
    </font>
    <font>
      <sz val="9"/>
      <color indexed="14"/>
      <name val="Open Sans"/>
    </font>
    <font>
      <b/>
      <sz val="10"/>
      <color indexed="8"/>
      <name val="PT Sans"/>
    </font>
    <font>
      <sz val="9"/>
      <color indexed="12"/>
      <name val="PT Sans"/>
    </font>
    <font>
      <b/>
      <sz val="9"/>
      <color indexed="8"/>
      <name val="Calibri"/>
      <family val="2"/>
    </font>
    <font>
      <b/>
      <sz val="9"/>
      <color indexed="12"/>
      <name val="PT Sans"/>
    </font>
    <font>
      <sz val="9"/>
      <color indexed="14"/>
      <name val="Calibri"/>
      <family val="2"/>
    </font>
    <font>
      <strike/>
      <sz val="9"/>
      <color indexed="8"/>
      <name val="PT Sans"/>
    </font>
    <font>
      <sz val="11"/>
      <color indexed="8"/>
      <name val="PT Sans"/>
    </font>
    <font>
      <sz val="12"/>
      <color indexed="12"/>
      <name val="PT Sans"/>
    </font>
    <font>
      <b/>
      <sz val="14"/>
      <color indexed="8"/>
      <name val="PT Sans"/>
    </font>
    <font>
      <b/>
      <sz val="12"/>
      <color indexed="14"/>
      <name val="PT Sans"/>
    </font>
    <font>
      <b/>
      <sz val="12"/>
      <color indexed="8"/>
      <name val="PT Sans"/>
    </font>
    <font>
      <sz val="11"/>
      <color indexed="13"/>
      <name val="Calibri"/>
      <family val="2"/>
    </font>
    <font>
      <b/>
      <sz val="11"/>
      <color indexed="8"/>
      <name val="PT Sans"/>
    </font>
    <font>
      <sz val="10"/>
      <color indexed="8"/>
      <name val="PT Sans"/>
    </font>
    <font>
      <b/>
      <u/>
      <sz val="14"/>
      <color indexed="14"/>
      <name val="PT Sans"/>
    </font>
    <font>
      <sz val="16"/>
      <color indexed="8"/>
      <name val="PT Sans"/>
    </font>
    <font>
      <sz val="11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2" tint="-9.9978637043366805E-2"/>
        <bgColor indexed="64"/>
      </patternFill>
    </fill>
  </fills>
  <borders count="182">
    <border>
      <left/>
      <right/>
      <top/>
      <bottom/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ck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ck">
        <color indexed="12"/>
      </right>
      <top style="thick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8"/>
      </bottom>
      <diagonal/>
    </border>
    <border>
      <left/>
      <right/>
      <top style="thick">
        <color indexed="12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12"/>
      </right>
      <top style="medium">
        <color indexed="8"/>
      </top>
      <bottom/>
      <diagonal/>
    </border>
    <border>
      <left/>
      <right style="thin">
        <color indexed="16"/>
      </right>
      <top/>
      <bottom/>
      <diagonal/>
    </border>
    <border>
      <left style="thin">
        <color indexed="16"/>
      </left>
      <right style="thin">
        <color indexed="16"/>
      </right>
      <top/>
      <bottom/>
      <diagonal/>
    </border>
    <border>
      <left style="thin">
        <color indexed="16"/>
      </left>
      <right/>
      <top/>
      <bottom/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8"/>
      </left>
      <right style="medium">
        <color indexed="12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6"/>
      </left>
      <right/>
      <top style="thin">
        <color indexed="16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8"/>
      </right>
      <top style="medium">
        <color indexed="18"/>
      </top>
      <bottom style="medium">
        <color indexed="8"/>
      </bottom>
      <diagonal/>
    </border>
    <border>
      <left style="thin">
        <color indexed="1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16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/>
      <bottom style="medium">
        <color indexed="8"/>
      </bottom>
      <diagonal/>
    </border>
    <border>
      <left/>
      <right/>
      <top style="thin">
        <color indexed="16"/>
      </top>
      <bottom/>
      <diagonal/>
    </border>
    <border>
      <left/>
      <right style="thin">
        <color indexed="16"/>
      </right>
      <top/>
      <bottom style="thin">
        <color indexed="16"/>
      </bottom>
      <diagonal/>
    </border>
    <border>
      <left/>
      <right style="thin">
        <color indexed="16"/>
      </right>
      <top style="thin">
        <color indexed="16"/>
      </top>
      <bottom/>
      <diagonal/>
    </border>
    <border>
      <left/>
      <right/>
      <top/>
      <bottom style="thick">
        <color indexed="8"/>
      </bottom>
      <diagonal/>
    </border>
    <border>
      <left style="thin">
        <color indexed="16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n">
        <color indexed="12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12"/>
      </left>
      <right style="thin">
        <color indexed="12"/>
      </right>
      <top style="thick">
        <color indexed="8"/>
      </top>
      <bottom style="thick">
        <color indexed="8"/>
      </bottom>
      <diagonal/>
    </border>
    <border>
      <left style="thin">
        <color indexed="12"/>
      </left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12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n">
        <color indexed="16"/>
      </bottom>
      <diagonal/>
    </border>
    <border>
      <left/>
      <right/>
      <top style="thick">
        <color indexed="8"/>
      </top>
      <bottom/>
      <diagonal/>
    </border>
    <border>
      <left/>
      <right/>
      <top style="thin">
        <color indexed="16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16"/>
      </left>
      <right/>
      <top style="thin">
        <color indexed="16"/>
      </top>
      <bottom style="thin">
        <color indexed="16"/>
      </bottom>
      <diagonal/>
    </border>
    <border>
      <left style="medium">
        <color indexed="8"/>
      </left>
      <right style="thick">
        <color indexed="8"/>
      </right>
      <top/>
      <bottom style="thin">
        <color indexed="12"/>
      </bottom>
      <diagonal/>
    </border>
    <border>
      <left style="medium">
        <color indexed="8"/>
      </left>
      <right style="thick">
        <color indexed="8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medium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/>
      <bottom style="medium">
        <color indexed="12"/>
      </bottom>
      <diagonal/>
    </border>
    <border>
      <left style="thin">
        <color indexed="12"/>
      </left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 style="thick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12"/>
      </top>
      <bottom style="medium">
        <color indexed="12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2"/>
      </top>
      <bottom style="thin">
        <color indexed="12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16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medium">
        <color indexed="12"/>
      </top>
      <bottom style="medium">
        <color indexed="12"/>
      </bottom>
      <diagonal/>
    </border>
    <border>
      <left/>
      <right/>
      <top style="medium">
        <color indexed="12"/>
      </top>
      <bottom style="medium">
        <color indexed="12"/>
      </bottom>
      <diagonal/>
    </border>
    <border>
      <left style="medium">
        <color indexed="8"/>
      </left>
      <right style="medium">
        <color indexed="8"/>
      </right>
      <top style="medium">
        <color indexed="12"/>
      </top>
      <bottom/>
      <diagonal/>
    </border>
    <border>
      <left style="medium">
        <color indexed="8"/>
      </left>
      <right style="medium">
        <color indexed="8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ck">
        <color indexed="8"/>
      </top>
      <bottom style="thin">
        <color indexed="12"/>
      </bottom>
      <diagonal/>
    </border>
    <border>
      <left/>
      <right/>
      <top style="thin">
        <color indexed="16"/>
      </top>
      <bottom style="thin">
        <color indexed="16"/>
      </bottom>
      <diagonal/>
    </border>
    <border>
      <left style="thin">
        <color indexed="16"/>
      </left>
      <right/>
      <top/>
      <bottom style="thin">
        <color indexed="12"/>
      </bottom>
      <diagonal/>
    </border>
    <border>
      <left/>
      <right/>
      <top style="medium">
        <color indexed="8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ck">
        <color indexed="8"/>
      </top>
      <bottom style="thin">
        <color indexed="12"/>
      </bottom>
      <diagonal/>
    </border>
    <border>
      <left style="thin">
        <color indexed="16"/>
      </left>
      <right/>
      <top style="thin">
        <color indexed="12"/>
      </top>
      <bottom/>
      <diagonal/>
    </border>
    <border>
      <left style="thin">
        <color indexed="16"/>
      </left>
      <right/>
      <top/>
      <bottom style="thin">
        <color indexed="16"/>
      </bottom>
      <diagonal/>
    </border>
    <border>
      <left style="thin">
        <color indexed="16"/>
      </left>
      <right style="medium">
        <color indexed="8"/>
      </right>
      <top/>
      <bottom style="thin">
        <color indexed="16"/>
      </bottom>
      <diagonal/>
    </border>
    <border>
      <left style="thin">
        <color indexed="16"/>
      </left>
      <right style="medium">
        <color indexed="8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medium">
        <color indexed="8"/>
      </right>
      <top style="thin">
        <color indexed="16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16"/>
      </right>
      <top style="thin">
        <color indexed="16"/>
      </top>
      <bottom style="medium">
        <color indexed="8"/>
      </bottom>
      <diagonal/>
    </border>
    <border>
      <left style="thin">
        <color indexed="16"/>
      </left>
      <right style="medium">
        <color indexed="8"/>
      </right>
      <top style="thin">
        <color indexed="16"/>
      </top>
      <bottom style="medium">
        <color indexed="8"/>
      </bottom>
      <diagonal/>
    </border>
    <border>
      <left style="medium">
        <color indexed="8"/>
      </left>
      <right style="thin">
        <color indexed="16"/>
      </right>
      <top style="medium">
        <color indexed="8"/>
      </top>
      <bottom style="medium">
        <color indexed="8"/>
      </bottom>
      <diagonal/>
    </border>
    <border>
      <left style="thin">
        <color indexed="16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16"/>
      </right>
      <top style="medium">
        <color indexed="8"/>
      </top>
      <bottom style="thin">
        <color indexed="8"/>
      </bottom>
      <diagonal/>
    </border>
    <border>
      <left style="thin">
        <color indexed="16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16"/>
      </right>
      <top style="medium">
        <color indexed="8"/>
      </top>
      <bottom style="thin">
        <color indexed="16"/>
      </bottom>
      <diagonal/>
    </border>
    <border>
      <left style="thin">
        <color indexed="16"/>
      </left>
      <right/>
      <top style="medium">
        <color indexed="8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/>
      <diagonal/>
    </border>
    <border>
      <left/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2"/>
      </right>
      <top style="thin">
        <color indexed="16"/>
      </top>
      <bottom style="thin">
        <color indexed="16"/>
      </bottom>
      <diagonal/>
    </border>
    <border>
      <left style="medium">
        <color indexed="8"/>
      </left>
      <right/>
      <top/>
      <bottom style="thin">
        <color indexed="12"/>
      </bottom>
      <diagonal/>
    </border>
    <border>
      <left/>
      <right style="thin">
        <color indexed="16"/>
      </right>
      <top style="thin">
        <color indexed="16"/>
      </top>
      <bottom style="thin">
        <color indexed="12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2"/>
      </bottom>
      <diagonal/>
    </border>
    <border>
      <left style="thin">
        <color indexed="16"/>
      </left>
      <right style="thin">
        <color indexed="12"/>
      </right>
      <top style="thin">
        <color indexed="16"/>
      </top>
      <bottom style="thin">
        <color indexed="12"/>
      </bottom>
      <diagonal/>
    </border>
    <border>
      <left/>
      <right style="thin">
        <color indexed="16"/>
      </right>
      <top style="medium">
        <color indexed="8"/>
      </top>
      <bottom style="medium">
        <color indexed="8"/>
      </bottom>
      <diagonal/>
    </border>
    <border>
      <left style="thin">
        <color indexed="16"/>
      </left>
      <right style="thin">
        <color indexed="16"/>
      </right>
      <top style="medium">
        <color indexed="8"/>
      </top>
      <bottom style="medium">
        <color indexed="8"/>
      </bottom>
      <diagonal/>
    </border>
    <border>
      <left style="thin">
        <color indexed="16"/>
      </left>
      <right style="thin">
        <color indexed="16"/>
      </right>
      <top style="medium">
        <color indexed="8"/>
      </top>
      <bottom style="thin">
        <color indexed="16"/>
      </bottom>
      <diagonal/>
    </border>
    <border>
      <left style="thin">
        <color indexed="16"/>
      </left>
      <right style="thin">
        <color indexed="12"/>
      </right>
      <top style="medium">
        <color indexed="8"/>
      </top>
      <bottom style="thin">
        <color indexed="16"/>
      </bottom>
      <diagonal/>
    </border>
    <border>
      <left style="medium">
        <color indexed="8"/>
      </left>
      <right style="thin">
        <color indexed="16"/>
      </right>
      <top/>
      <bottom style="medium">
        <color indexed="8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medium">
        <color indexed="8"/>
      </bottom>
      <diagonal/>
    </border>
    <border>
      <left style="thin">
        <color indexed="16"/>
      </left>
      <right style="thin">
        <color indexed="12"/>
      </right>
      <top style="thin">
        <color indexed="16"/>
      </top>
      <bottom style="medium">
        <color indexed="8"/>
      </bottom>
      <diagonal/>
    </border>
    <border>
      <left style="thin">
        <color indexed="16"/>
      </left>
      <right style="medium">
        <color indexed="8"/>
      </right>
      <top style="medium">
        <color indexed="8"/>
      </top>
      <bottom style="thin">
        <color indexed="16"/>
      </bottom>
      <diagonal/>
    </border>
    <border>
      <left style="thin">
        <color indexed="8"/>
      </left>
      <right style="thin">
        <color indexed="16"/>
      </right>
      <top style="thin">
        <color indexed="8"/>
      </top>
      <bottom style="thin">
        <color indexed="8"/>
      </bottom>
      <diagonal/>
    </border>
    <border>
      <left style="thin">
        <color indexed="16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6"/>
      </right>
      <top/>
      <bottom style="thin">
        <color indexed="16"/>
      </bottom>
      <diagonal/>
    </border>
    <border>
      <left style="thin">
        <color indexed="16"/>
      </left>
      <right style="thin">
        <color indexed="12"/>
      </right>
      <top style="medium">
        <color indexed="8"/>
      </top>
      <bottom style="medium">
        <color indexed="8"/>
      </bottom>
      <diagonal/>
    </border>
    <border>
      <left style="medium">
        <color indexed="12"/>
      </left>
      <right style="thin">
        <color indexed="16"/>
      </right>
      <top style="medium">
        <color indexed="12"/>
      </top>
      <bottom/>
      <diagonal/>
    </border>
    <border>
      <left style="thin">
        <color indexed="16"/>
      </left>
      <right/>
      <top style="medium">
        <color indexed="12"/>
      </top>
      <bottom/>
      <diagonal/>
    </border>
    <border>
      <left/>
      <right style="thin">
        <color indexed="16"/>
      </right>
      <top/>
      <bottom style="medium">
        <color indexed="12"/>
      </bottom>
      <diagonal/>
    </border>
    <border>
      <left style="thin">
        <color indexed="16"/>
      </left>
      <right/>
      <top style="thin">
        <color indexed="16"/>
      </top>
      <bottom style="medium">
        <color indexed="12"/>
      </bottom>
      <diagonal/>
    </border>
    <border>
      <left style="thin">
        <color indexed="16"/>
      </left>
      <right style="medium">
        <color indexed="8"/>
      </right>
      <top style="thin">
        <color indexed="16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16"/>
      </left>
      <right style="thin">
        <color indexed="16"/>
      </right>
      <top/>
      <bottom style="thin">
        <color indexed="16"/>
      </bottom>
      <diagonal/>
    </border>
    <border>
      <left/>
      <right style="thin">
        <color indexed="16"/>
      </right>
      <top style="thin">
        <color indexed="12"/>
      </top>
      <bottom style="thin">
        <color indexed="12"/>
      </bottom>
      <diagonal/>
    </border>
    <border>
      <left style="thin">
        <color indexed="16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6"/>
      </left>
      <right style="thin">
        <color indexed="16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 style="thin">
        <color indexed="16"/>
      </right>
      <top style="thin">
        <color indexed="12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2"/>
      </top>
      <bottom style="thin">
        <color indexed="16"/>
      </bottom>
      <diagonal/>
    </border>
    <border>
      <left style="thin">
        <color indexed="16"/>
      </left>
      <right style="thin">
        <color indexed="12"/>
      </right>
      <top style="thin">
        <color indexed="12"/>
      </top>
      <bottom style="thin">
        <color indexed="16"/>
      </bottom>
      <diagonal/>
    </border>
    <border>
      <left style="thin">
        <color indexed="12"/>
      </left>
      <right style="thin">
        <color indexed="16"/>
      </right>
      <top/>
      <bottom style="thin">
        <color indexed="12"/>
      </bottom>
      <diagonal/>
    </border>
    <border>
      <left style="thin">
        <color indexed="12"/>
      </left>
      <right style="thin">
        <color indexed="16"/>
      </right>
      <top/>
      <bottom style="thin">
        <color indexed="16"/>
      </bottom>
      <diagonal/>
    </border>
    <border>
      <left style="thin">
        <color indexed="12"/>
      </left>
      <right style="thin">
        <color indexed="16"/>
      </right>
      <top style="thin">
        <color indexed="16"/>
      </top>
      <bottom/>
      <diagonal/>
    </border>
    <border>
      <left style="thin">
        <color indexed="16"/>
      </left>
      <right style="thin">
        <color indexed="12"/>
      </right>
      <top style="thin">
        <color indexed="16"/>
      </top>
      <bottom/>
      <diagonal/>
    </border>
    <border>
      <left/>
      <right style="thin">
        <color indexed="12"/>
      </right>
      <top style="thin">
        <color indexed="12"/>
      </top>
      <bottom style="thin">
        <color indexed="1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9" fontId="1" fillId="0" borderId="0" applyFont="0" applyFill="0" applyBorder="0" applyAlignment="0" applyProtection="0"/>
  </cellStyleXfs>
  <cellXfs count="820">
    <xf numFmtId="0" fontId="0" fillId="0" borderId="0" xfId="0"/>
    <xf numFmtId="0" fontId="2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0" fillId="0" borderId="0" xfId="0" applyNumberFormat="1" applyFont="1" applyAlignment="1"/>
    <xf numFmtId="0" fontId="0" fillId="0" borderId="2" xfId="0" applyFont="1" applyBorder="1" applyAlignment="1"/>
    <xf numFmtId="49" fontId="4" fillId="0" borderId="3" xfId="0" applyNumberFormat="1" applyFont="1" applyBorder="1" applyAlignment="1"/>
    <xf numFmtId="0" fontId="0" fillId="0" borderId="0" xfId="0" applyFont="1" applyBorder="1" applyAlignment="1"/>
    <xf numFmtId="0" fontId="0" fillId="0" borderId="4" xfId="0" applyFont="1" applyBorder="1" applyAlignment="1"/>
    <xf numFmtId="0" fontId="0" fillId="0" borderId="5" xfId="0" applyFont="1" applyBorder="1" applyAlignment="1"/>
    <xf numFmtId="0" fontId="0" fillId="0" borderId="6" xfId="0" applyFont="1" applyBorder="1" applyAlignment="1"/>
    <xf numFmtId="49" fontId="5" fillId="0" borderId="3" xfId="0" applyNumberFormat="1" applyFont="1" applyBorder="1" applyAlignment="1"/>
    <xf numFmtId="0" fontId="6" fillId="0" borderId="7" xfId="0" applyFont="1" applyBorder="1" applyAlignment="1"/>
    <xf numFmtId="0" fontId="7" fillId="0" borderId="2" xfId="0" applyFont="1" applyBorder="1" applyAlignment="1"/>
    <xf numFmtId="0" fontId="8" fillId="0" borderId="2" xfId="0" applyFont="1" applyBorder="1" applyAlignment="1"/>
    <xf numFmtId="0" fontId="8" fillId="0" borderId="3" xfId="0" applyFont="1" applyBorder="1" applyAlignment="1"/>
    <xf numFmtId="0" fontId="8" fillId="0" borderId="0" xfId="0" applyFont="1" applyBorder="1" applyAlignment="1"/>
    <xf numFmtId="0" fontId="9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7" fillId="0" borderId="9" xfId="0" applyFont="1" applyBorder="1" applyAlignment="1"/>
    <xf numFmtId="0" fontId="6" fillId="0" borderId="0" xfId="0" applyFont="1" applyBorder="1" applyAlignment="1"/>
    <xf numFmtId="0" fontId="8" fillId="0" borderId="10" xfId="0" applyFont="1" applyBorder="1" applyAlignment="1"/>
    <xf numFmtId="0" fontId="8" fillId="0" borderId="11" xfId="0" applyFont="1" applyBorder="1" applyAlignment="1"/>
    <xf numFmtId="49" fontId="9" fillId="0" borderId="12" xfId="0" applyNumberFormat="1" applyFont="1" applyBorder="1" applyAlignment="1">
      <alignment horizontal="center"/>
    </xf>
    <xf numFmtId="0" fontId="7" fillId="0" borderId="13" xfId="0" applyFont="1" applyBorder="1" applyAlignment="1"/>
    <xf numFmtId="0" fontId="0" fillId="0" borderId="14" xfId="0" applyFont="1" applyBorder="1" applyAlignment="1"/>
    <xf numFmtId="0" fontId="6" fillId="0" borderId="15" xfId="0" applyFont="1" applyBorder="1" applyAlignment="1"/>
    <xf numFmtId="0" fontId="12" fillId="0" borderId="5" xfId="0" applyFont="1" applyBorder="1" applyAlignment="1"/>
    <xf numFmtId="0" fontId="6" fillId="0" borderId="4" xfId="0" applyFont="1" applyBorder="1" applyAlignment="1"/>
    <xf numFmtId="0" fontId="12" fillId="0" borderId="9" xfId="0" applyFont="1" applyBorder="1" applyAlignment="1"/>
    <xf numFmtId="0" fontId="6" fillId="0" borderId="16" xfId="0" applyFont="1" applyBorder="1" applyAlignment="1"/>
    <xf numFmtId="0" fontId="6" fillId="0" borderId="17" xfId="0" applyFont="1" applyBorder="1" applyAlignment="1"/>
    <xf numFmtId="0" fontId="6" fillId="0" borderId="11" xfId="0" applyFont="1" applyBorder="1" applyAlignment="1"/>
    <xf numFmtId="0" fontId="14" fillId="0" borderId="0" xfId="0" applyFont="1" applyBorder="1" applyAlignment="1"/>
    <xf numFmtId="0" fontId="0" fillId="0" borderId="20" xfId="0" applyFont="1" applyBorder="1" applyAlignment="1"/>
    <xf numFmtId="0" fontId="0" fillId="0" borderId="21" xfId="0" applyFont="1" applyBorder="1" applyAlignment="1"/>
    <xf numFmtId="0" fontId="4" fillId="4" borderId="22" xfId="0" applyFont="1" applyFill="1" applyBorder="1" applyAlignment="1">
      <alignment vertical="center"/>
    </xf>
    <xf numFmtId="0" fontId="4" fillId="4" borderId="24" xfId="0" applyFont="1" applyFill="1" applyBorder="1" applyAlignment="1">
      <alignment vertical="center"/>
    </xf>
    <xf numFmtId="49" fontId="6" fillId="4" borderId="25" xfId="0" applyNumberFormat="1" applyFont="1" applyFill="1" applyBorder="1" applyAlignment="1">
      <alignment horizontal="center" vertical="center"/>
    </xf>
    <xf numFmtId="0" fontId="6" fillId="0" borderId="24" xfId="0" applyFont="1" applyBorder="1" applyAlignment="1"/>
    <xf numFmtId="49" fontId="4" fillId="4" borderId="13" xfId="0" applyNumberFormat="1" applyFont="1" applyFill="1" applyBorder="1" applyAlignment="1">
      <alignment horizontal="center" vertical="center"/>
    </xf>
    <xf numFmtId="0" fontId="0" fillId="0" borderId="26" xfId="0" applyFont="1" applyBorder="1" applyAlignment="1"/>
    <xf numFmtId="165" fontId="6" fillId="4" borderId="0" xfId="0" applyNumberFormat="1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vertical="top" wrapText="1"/>
    </xf>
    <xf numFmtId="49" fontId="6" fillId="0" borderId="27" xfId="0" applyNumberFormat="1" applyFont="1" applyBorder="1" applyAlignment="1">
      <alignment horizontal="center"/>
    </xf>
    <xf numFmtId="49" fontId="6" fillId="0" borderId="28" xfId="0" applyNumberFormat="1" applyFont="1" applyBorder="1" applyAlignment="1">
      <alignment horizontal="center"/>
    </xf>
    <xf numFmtId="0" fontId="6" fillId="0" borderId="29" xfId="0" applyNumberFormat="1" applyFont="1" applyBorder="1" applyAlignment="1">
      <alignment horizontal="right"/>
    </xf>
    <xf numFmtId="0" fontId="6" fillId="0" borderId="30" xfId="0" applyFont="1" applyBorder="1" applyAlignment="1">
      <alignment horizontal="right"/>
    </xf>
    <xf numFmtId="0" fontId="16" fillId="0" borderId="0" xfId="0" applyFont="1" applyBorder="1" applyAlignment="1"/>
    <xf numFmtId="0" fontId="0" fillId="0" borderId="31" xfId="0" applyFont="1" applyBorder="1" applyAlignment="1"/>
    <xf numFmtId="0" fontId="16" fillId="0" borderId="4" xfId="0" applyFont="1" applyBorder="1" applyAlignment="1"/>
    <xf numFmtId="0" fontId="16" fillId="0" borderId="32" xfId="0" applyFont="1" applyBorder="1" applyAlignment="1"/>
    <xf numFmtId="0" fontId="16" fillId="0" borderId="33" xfId="0" applyFont="1" applyBorder="1" applyAlignment="1"/>
    <xf numFmtId="0" fontId="16" fillId="0" borderId="11" xfId="0" applyFont="1" applyBorder="1" applyAlignment="1"/>
    <xf numFmtId="0" fontId="17" fillId="0" borderId="4" xfId="0" applyFont="1" applyBorder="1" applyAlignment="1">
      <alignment horizontal="left"/>
    </xf>
    <xf numFmtId="49" fontId="16" fillId="0" borderId="34" xfId="0" applyNumberFormat="1" applyFont="1" applyBorder="1" applyAlignment="1">
      <alignment horizontal="left"/>
    </xf>
    <xf numFmtId="49" fontId="16" fillId="0" borderId="34" xfId="0" applyNumberFormat="1" applyFont="1" applyBorder="1" applyAlignment="1"/>
    <xf numFmtId="0" fontId="18" fillId="0" borderId="0" xfId="0" applyFont="1" applyBorder="1" applyAlignment="1">
      <alignment horizontal="left"/>
    </xf>
    <xf numFmtId="0" fontId="19" fillId="0" borderId="0" xfId="0" applyFont="1" applyBorder="1" applyAlignment="1"/>
    <xf numFmtId="0" fontId="1" fillId="0" borderId="0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33" xfId="0" applyFont="1" applyBorder="1" applyAlignment="1"/>
    <xf numFmtId="0" fontId="19" fillId="0" borderId="11" xfId="0" applyFont="1" applyBorder="1" applyAlignment="1"/>
    <xf numFmtId="0" fontId="17" fillId="0" borderId="0" xfId="0" applyFont="1" applyBorder="1" applyAlignment="1">
      <alignment horizontal="left"/>
    </xf>
    <xf numFmtId="0" fontId="16" fillId="0" borderId="35" xfId="0" applyFont="1" applyBorder="1" applyAlignment="1">
      <alignment horizontal="center"/>
    </xf>
    <xf numFmtId="0" fontId="16" fillId="0" borderId="35" xfId="0" applyFont="1" applyBorder="1" applyAlignment="1"/>
    <xf numFmtId="0" fontId="16" fillId="0" borderId="24" xfId="0" applyFont="1" applyBorder="1" applyAlignment="1"/>
    <xf numFmtId="0" fontId="16" fillId="0" borderId="36" xfId="0" applyFont="1" applyBorder="1" applyAlignment="1"/>
    <xf numFmtId="0" fontId="16" fillId="0" borderId="15" xfId="0" applyFont="1" applyBorder="1" applyAlignment="1"/>
    <xf numFmtId="0" fontId="16" fillId="4" borderId="16" xfId="0" applyFont="1" applyFill="1" applyBorder="1" applyAlignment="1">
      <alignment vertical="center"/>
    </xf>
    <xf numFmtId="0" fontId="16" fillId="4" borderId="17" xfId="0" applyFont="1" applyFill="1" applyBorder="1" applyAlignment="1">
      <alignment vertical="center"/>
    </xf>
    <xf numFmtId="0" fontId="0" fillId="0" borderId="37" xfId="0" applyFont="1" applyBorder="1" applyAlignment="1"/>
    <xf numFmtId="0" fontId="12" fillId="0" borderId="0" xfId="0" applyFont="1" applyBorder="1" applyAlignment="1"/>
    <xf numFmtId="0" fontId="12" fillId="0" borderId="0" xfId="0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8" xfId="0" applyFont="1" applyBorder="1" applyAlignment="1">
      <alignment horizontal="center"/>
    </xf>
    <xf numFmtId="0" fontId="12" fillId="0" borderId="49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41" xfId="0" applyFont="1" applyBorder="1" applyAlignment="1"/>
    <xf numFmtId="0" fontId="12" fillId="0" borderId="48" xfId="0" applyFont="1" applyBorder="1" applyAlignment="1"/>
    <xf numFmtId="0" fontId="12" fillId="0" borderId="49" xfId="0" applyFont="1" applyBorder="1" applyAlignment="1"/>
    <xf numFmtId="0" fontId="12" fillId="0" borderId="65" xfId="0" applyFont="1" applyBorder="1" applyAlignment="1"/>
    <xf numFmtId="0" fontId="12" fillId="0" borderId="20" xfId="0" applyFont="1" applyBorder="1" applyAlignment="1"/>
    <xf numFmtId="0" fontId="12" fillId="0" borderId="69" xfId="0" applyFont="1" applyBorder="1" applyAlignment="1"/>
    <xf numFmtId="0" fontId="12" fillId="0" borderId="46" xfId="0" applyFont="1" applyBorder="1" applyAlignment="1"/>
    <xf numFmtId="0" fontId="29" fillId="0" borderId="20" xfId="0" applyFont="1" applyBorder="1" applyAlignment="1"/>
    <xf numFmtId="0" fontId="29" fillId="0" borderId="0" xfId="0" applyFont="1" applyBorder="1" applyAlignment="1"/>
    <xf numFmtId="0" fontId="4" fillId="4" borderId="20" xfId="0" applyFont="1" applyFill="1" applyBorder="1" applyAlignment="1">
      <alignment horizontal="center" vertical="center"/>
    </xf>
    <xf numFmtId="0" fontId="4" fillId="4" borderId="80" xfId="0" applyFont="1" applyFill="1" applyBorder="1" applyAlignment="1">
      <alignment horizontal="center" vertical="center"/>
    </xf>
    <xf numFmtId="0" fontId="12" fillId="0" borderId="89" xfId="0" applyFont="1" applyBorder="1" applyAlignment="1"/>
    <xf numFmtId="0" fontId="4" fillId="4" borderId="109" xfId="0" applyFont="1" applyFill="1" applyBorder="1" applyAlignment="1">
      <alignment horizontal="center" vertical="center"/>
    </xf>
    <xf numFmtId="0" fontId="0" fillId="0" borderId="89" xfId="0" applyFont="1" applyBorder="1" applyAlignment="1"/>
    <xf numFmtId="0" fontId="12" fillId="0" borderId="35" xfId="0" applyFont="1" applyBorder="1" applyAlignment="1"/>
    <xf numFmtId="0" fontId="12" fillId="0" borderId="33" xfId="0" applyFont="1" applyBorder="1" applyAlignment="1"/>
    <xf numFmtId="0" fontId="0" fillId="0" borderId="117" xfId="0" applyFont="1" applyBorder="1" applyAlignment="1"/>
    <xf numFmtId="0" fontId="0" fillId="0" borderId="119" xfId="0" applyFont="1" applyBorder="1" applyAlignment="1"/>
    <xf numFmtId="0" fontId="16" fillId="0" borderId="5" xfId="0" applyFont="1" applyBorder="1" applyAlignment="1"/>
    <xf numFmtId="0" fontId="0" fillId="0" borderId="33" xfId="0" applyFont="1" applyBorder="1" applyAlignment="1"/>
    <xf numFmtId="0" fontId="33" fillId="4" borderId="5" xfId="0" applyFont="1" applyFill="1" applyBorder="1" applyAlignment="1">
      <alignment vertical="center"/>
    </xf>
    <xf numFmtId="0" fontId="31" fillId="0" borderId="5" xfId="0" applyFont="1" applyBorder="1" applyAlignment="1"/>
    <xf numFmtId="0" fontId="19" fillId="0" borderId="5" xfId="0" applyFont="1" applyBorder="1" applyAlignment="1"/>
    <xf numFmtId="0" fontId="31" fillId="0" borderId="34" xfId="0" applyFont="1" applyBorder="1" applyAlignment="1"/>
    <xf numFmtId="0" fontId="0" fillId="0" borderId="34" xfId="0" applyFont="1" applyBorder="1" applyAlignment="1"/>
    <xf numFmtId="0" fontId="31" fillId="0" borderId="121" xfId="0" applyFont="1" applyBorder="1" applyAlignment="1"/>
    <xf numFmtId="0" fontId="0" fillId="0" borderId="35" xfId="0" applyFont="1" applyBorder="1" applyAlignment="1"/>
    <xf numFmtId="0" fontId="31" fillId="0" borderId="20" xfId="0" applyFont="1" applyBorder="1" applyAlignment="1"/>
    <xf numFmtId="0" fontId="0" fillId="0" borderId="122" xfId="0" applyFont="1" applyBorder="1" applyAlignment="1"/>
    <xf numFmtId="2" fontId="6" fillId="0" borderId="29" xfId="0" applyNumberFormat="1" applyFont="1" applyBorder="1" applyAlignment="1">
      <alignment horizontal="right"/>
    </xf>
    <xf numFmtId="2" fontId="6" fillId="0" borderId="30" xfId="0" applyNumberFormat="1" applyFont="1" applyBorder="1" applyAlignment="1">
      <alignment horizontal="right"/>
    </xf>
    <xf numFmtId="0" fontId="1" fillId="0" borderId="0" xfId="0" applyFont="1" applyAlignment="1">
      <alignment horizontal="left" wrapText="1"/>
    </xf>
    <xf numFmtId="0" fontId="0" fillId="0" borderId="0" xfId="0"/>
    <xf numFmtId="49" fontId="12" fillId="0" borderId="126" xfId="0" applyNumberFormat="1" applyFont="1" applyBorder="1" applyAlignment="1">
      <alignment horizontal="left"/>
    </xf>
    <xf numFmtId="0" fontId="0" fillId="0" borderId="133" xfId="0" applyFont="1" applyBorder="1" applyAlignment="1"/>
    <xf numFmtId="0" fontId="0" fillId="0" borderId="144" xfId="0" applyFont="1" applyBorder="1" applyAlignment="1"/>
    <xf numFmtId="0" fontId="0" fillId="0" borderId="149" xfId="0" applyFont="1" applyBorder="1" applyAlignment="1"/>
    <xf numFmtId="49" fontId="11" fillId="18" borderId="106" xfId="0" applyNumberFormat="1" applyFont="1" applyFill="1" applyBorder="1" applyAlignment="1">
      <alignment horizontal="center"/>
    </xf>
    <xf numFmtId="0" fontId="0" fillId="0" borderId="142" xfId="0" applyFont="1" applyBorder="1" applyAlignment="1"/>
    <xf numFmtId="0" fontId="0" fillId="0" borderId="143" xfId="0" applyFont="1" applyBorder="1" applyAlignment="1"/>
    <xf numFmtId="0" fontId="0" fillId="0" borderId="153" xfId="0" applyFont="1" applyBorder="1" applyAlignment="1"/>
    <xf numFmtId="49" fontId="10" fillId="0" borderId="106" xfId="0" applyNumberFormat="1" applyFont="1" applyBorder="1" applyAlignment="1">
      <alignment horizontal="center"/>
    </xf>
    <xf numFmtId="0" fontId="0" fillId="0" borderId="30" xfId="0" applyFont="1" applyBorder="1" applyAlignment="1"/>
    <xf numFmtId="0" fontId="14" fillId="0" borderId="154" xfId="0" applyFont="1" applyBorder="1" applyAlignment="1">
      <alignment horizontal="center" vertical="center" wrapText="1"/>
    </xf>
    <xf numFmtId="0" fontId="0" fillId="0" borderId="155" xfId="0" applyFont="1" applyBorder="1" applyAlignment="1"/>
    <xf numFmtId="0" fontId="0" fillId="0" borderId="18" xfId="0" applyFont="1" applyBorder="1" applyAlignment="1"/>
    <xf numFmtId="0" fontId="0" fillId="0" borderId="20" xfId="0" applyFont="1" applyBorder="1" applyAlignment="1"/>
    <xf numFmtId="0" fontId="4" fillId="4" borderId="0" xfId="0" applyFont="1" applyFill="1" applyBorder="1" applyAlignment="1">
      <alignment horizontal="center" wrapText="1"/>
    </xf>
    <xf numFmtId="0" fontId="0" fillId="0" borderId="31" xfId="0" applyFont="1" applyBorder="1" applyAlignment="1"/>
    <xf numFmtId="0" fontId="0" fillId="0" borderId="26" xfId="0" applyFont="1" applyBorder="1" applyAlignment="1"/>
    <xf numFmtId="0" fontId="14" fillId="4" borderId="16" xfId="0" applyFont="1" applyFill="1" applyBorder="1" applyAlignment="1">
      <alignment horizontal="center" wrapText="1"/>
    </xf>
    <xf numFmtId="0" fontId="0" fillId="0" borderId="75" xfId="0" applyFont="1" applyBorder="1" applyAlignment="1"/>
    <xf numFmtId="0" fontId="0" fillId="0" borderId="156" xfId="0" applyFont="1" applyBorder="1" applyAlignment="1"/>
    <xf numFmtId="0" fontId="0" fillId="0" borderId="157" xfId="0" applyFont="1" applyBorder="1" applyAlignment="1"/>
    <xf numFmtId="0" fontId="0" fillId="0" borderId="19" xfId="0" applyFont="1" applyBorder="1" applyAlignment="1"/>
    <xf numFmtId="49" fontId="12" fillId="0" borderId="138" xfId="0" applyNumberFormat="1" applyFont="1" applyBorder="1" applyAlignment="1">
      <alignment horizontal="left"/>
    </xf>
    <xf numFmtId="0" fontId="0" fillId="0" borderId="139" xfId="0" applyFont="1" applyBorder="1" applyAlignment="1"/>
    <xf numFmtId="0" fontId="0" fillId="0" borderId="140" xfId="0" applyFont="1" applyBorder="1" applyAlignment="1"/>
    <xf numFmtId="0" fontId="0" fillId="0" borderId="158" xfId="0" applyFont="1" applyBorder="1" applyAlignment="1"/>
    <xf numFmtId="49" fontId="20" fillId="18" borderId="106" xfId="0" applyNumberFormat="1" applyFont="1" applyFill="1" applyBorder="1" applyAlignment="1">
      <alignment horizontal="center" vertical="center"/>
    </xf>
    <xf numFmtId="0" fontId="0" fillId="0" borderId="130" xfId="0" applyFont="1" applyBorder="1" applyAlignment="1"/>
    <xf numFmtId="0" fontId="0" fillId="0" borderId="152" xfId="0" applyFont="1" applyBorder="1" applyAlignment="1"/>
    <xf numFmtId="0" fontId="0" fillId="0" borderId="1" xfId="0" applyFont="1" applyBorder="1" applyAlignment="1"/>
    <xf numFmtId="0" fontId="0" fillId="0" borderId="124" xfId="0" applyFont="1" applyBorder="1" applyAlignment="1"/>
    <xf numFmtId="0" fontId="0" fillId="0" borderId="127" xfId="0" applyFont="1" applyBorder="1" applyAlignment="1"/>
    <xf numFmtId="0" fontId="0" fillId="0" borderId="147" xfId="0" applyFont="1" applyBorder="1" applyAlignment="1"/>
    <xf numFmtId="0" fontId="0" fillId="0" borderId="128" xfId="0" applyFont="1" applyBorder="1" applyAlignment="1"/>
    <xf numFmtId="49" fontId="12" fillId="0" borderId="24" xfId="0" applyNumberFormat="1" applyFont="1" applyBorder="1" applyAlignment="1">
      <alignment horizontal="left"/>
    </xf>
    <xf numFmtId="0" fontId="0" fillId="0" borderId="136" xfId="0" applyFont="1" applyBorder="1" applyAlignment="1"/>
    <xf numFmtId="49" fontId="4" fillId="17" borderId="91" xfId="0" applyNumberFormat="1" applyFont="1" applyFill="1" applyBorder="1" applyAlignment="1">
      <alignment horizontal="center" vertical="center"/>
    </xf>
    <xf numFmtId="0" fontId="0" fillId="0" borderId="131" xfId="0" applyFont="1" applyBorder="1" applyAlignment="1"/>
    <xf numFmtId="0" fontId="0" fillId="0" borderId="132" xfId="0" applyFont="1" applyBorder="1" applyAlignment="1"/>
    <xf numFmtId="2" fontId="6" fillId="4" borderId="150" xfId="0" applyNumberFormat="1" applyFont="1" applyFill="1" applyBorder="1" applyAlignment="1">
      <alignment horizontal="right" vertical="center"/>
    </xf>
    <xf numFmtId="2" fontId="0" fillId="0" borderId="151" xfId="0" applyNumberFormat="1" applyFont="1" applyBorder="1" applyAlignment="1"/>
    <xf numFmtId="49" fontId="4" fillId="17" borderId="106" xfId="0" applyNumberFormat="1" applyFont="1" applyFill="1" applyBorder="1" applyAlignment="1">
      <alignment horizontal="center" vertical="center"/>
    </xf>
    <xf numFmtId="0" fontId="6" fillId="4" borderId="150" xfId="0" applyNumberFormat="1" applyFont="1" applyFill="1" applyBorder="1" applyAlignment="1">
      <alignment horizontal="right" vertical="center"/>
    </xf>
    <xf numFmtId="0" fontId="0" fillId="0" borderId="151" xfId="0" applyFont="1" applyBorder="1" applyAlignment="1"/>
    <xf numFmtId="0" fontId="4" fillId="4" borderId="16" xfId="0" applyFont="1" applyFill="1" applyBorder="1" applyAlignment="1">
      <alignment horizontal="center" vertical="top" wrapText="1"/>
    </xf>
    <xf numFmtId="0" fontId="0" fillId="0" borderId="134" xfId="0" applyFont="1" applyBorder="1" applyAlignment="1"/>
    <xf numFmtId="0" fontId="0" fillId="0" borderId="135" xfId="0" applyFont="1" applyBorder="1" applyAlignment="1"/>
    <xf numFmtId="0" fontId="0" fillId="0" borderId="137" xfId="0" applyFont="1" applyBorder="1" applyAlignment="1"/>
    <xf numFmtId="0" fontId="0" fillId="0" borderId="141" xfId="0" applyFont="1" applyBorder="1" applyAlignment="1"/>
    <xf numFmtId="0" fontId="0" fillId="0" borderId="145" xfId="0" applyFont="1" applyBorder="1" applyAlignment="1"/>
    <xf numFmtId="49" fontId="13" fillId="18" borderId="126" xfId="0" applyNumberFormat="1" applyFont="1" applyFill="1" applyBorder="1" applyAlignment="1">
      <alignment horizontal="center" vertical="center"/>
    </xf>
    <xf numFmtId="0" fontId="0" fillId="0" borderId="146" xfId="0" applyFont="1" applyBorder="1" applyAlignment="1"/>
    <xf numFmtId="0" fontId="0" fillId="0" borderId="148" xfId="0" applyFont="1" applyBorder="1" applyAlignment="1"/>
    <xf numFmtId="164" fontId="6" fillId="4" borderId="127" xfId="0" applyNumberFormat="1" applyFont="1" applyFill="1" applyBorder="1" applyAlignment="1">
      <alignment horizontal="center" vertical="center"/>
    </xf>
    <xf numFmtId="164" fontId="6" fillId="4" borderId="129" xfId="0" applyNumberFormat="1" applyFont="1" applyFill="1" applyBorder="1" applyAlignment="1">
      <alignment horizontal="center" vertical="center"/>
    </xf>
    <xf numFmtId="0" fontId="4" fillId="4" borderId="124" xfId="0" applyFont="1" applyFill="1" applyBorder="1" applyAlignment="1">
      <alignment horizontal="center" vertical="center"/>
    </xf>
    <xf numFmtId="0" fontId="4" fillId="4" borderId="123" xfId="0" applyFont="1" applyFill="1" applyBorder="1" applyAlignment="1">
      <alignment horizontal="center" vertical="center"/>
    </xf>
    <xf numFmtId="0" fontId="0" fillId="0" borderId="125" xfId="0" applyFont="1" applyBorder="1" applyAlignment="1"/>
    <xf numFmtId="0" fontId="0" fillId="0" borderId="123" xfId="0" applyFont="1" applyBorder="1" applyAlignment="1"/>
    <xf numFmtId="0" fontId="4" fillId="4" borderId="41" xfId="0" applyFont="1" applyFill="1" applyBorder="1" applyAlignment="1">
      <alignment horizontal="center" vertical="center"/>
    </xf>
    <xf numFmtId="49" fontId="4" fillId="19" borderId="41" xfId="0" applyNumberFormat="1" applyFont="1" applyFill="1" applyBorder="1" applyAlignment="1">
      <alignment horizontal="center" vertical="center" wrapText="1"/>
    </xf>
    <xf numFmtId="0" fontId="0" fillId="0" borderId="177" xfId="0" applyNumberFormat="1" applyFont="1" applyBorder="1" applyAlignment="1">
      <alignment horizontal="center"/>
    </xf>
    <xf numFmtId="0" fontId="0" fillId="0" borderId="178" xfId="0" applyNumberFormat="1" applyFont="1" applyBorder="1" applyAlignment="1">
      <alignment horizontal="center"/>
    </xf>
    <xf numFmtId="0" fontId="0" fillId="0" borderId="180" xfId="0" applyNumberFormat="1" applyFont="1" applyBorder="1" applyAlignment="1">
      <alignment horizontal="center"/>
    </xf>
    <xf numFmtId="0" fontId="0" fillId="0" borderId="181" xfId="0" applyNumberFormat="1" applyFont="1" applyBorder="1" applyAlignment="1">
      <alignment horizontal="center"/>
    </xf>
    <xf numFmtId="0" fontId="41" fillId="0" borderId="176" xfId="0" applyNumberFormat="1" applyFont="1" applyBorder="1" applyAlignment="1">
      <alignment horizontal="center"/>
    </xf>
    <xf numFmtId="0" fontId="41" fillId="0" borderId="179" xfId="0" applyNumberFormat="1" applyFont="1" applyBorder="1" applyAlignment="1">
      <alignment horizontal="center"/>
    </xf>
    <xf numFmtId="0" fontId="4" fillId="20" borderId="173" xfId="0" applyFont="1" applyFill="1" applyBorder="1" applyAlignment="1">
      <alignment horizontal="center"/>
    </xf>
    <xf numFmtId="0" fontId="4" fillId="20" borderId="174" xfId="0" applyFont="1" applyFill="1" applyBorder="1" applyAlignment="1">
      <alignment horizontal="center"/>
    </xf>
    <xf numFmtId="0" fontId="4" fillId="20" borderId="175" xfId="0" applyFont="1" applyFill="1" applyBorder="1" applyAlignment="1">
      <alignment horizontal="center"/>
    </xf>
    <xf numFmtId="0" fontId="16" fillId="0" borderId="37" xfId="0" applyFont="1" applyBorder="1" applyAlignment="1" applyProtection="1">
      <protection locked="0"/>
    </xf>
    <xf numFmtId="0" fontId="16" fillId="0" borderId="0" xfId="0" applyFont="1" applyBorder="1" applyAlignment="1" applyProtection="1">
      <protection locked="0"/>
    </xf>
    <xf numFmtId="49" fontId="6" fillId="4" borderId="42" xfId="0" applyNumberFormat="1" applyFont="1" applyFill="1" applyBorder="1" applyAlignment="1" applyProtection="1">
      <alignment horizontal="center" vertical="center"/>
      <protection locked="0"/>
    </xf>
    <xf numFmtId="49" fontId="6" fillId="4" borderId="52" xfId="0" applyNumberFormat="1" applyFont="1" applyFill="1" applyBorder="1" applyAlignment="1" applyProtection="1">
      <alignment horizontal="center" vertical="center"/>
      <protection locked="0"/>
    </xf>
    <xf numFmtId="49" fontId="6" fillId="4" borderId="27" xfId="0" applyNumberFormat="1" applyFont="1" applyFill="1" applyBorder="1" applyAlignment="1" applyProtection="1">
      <alignment horizontal="center" vertical="center"/>
      <protection locked="0"/>
    </xf>
    <xf numFmtId="49" fontId="6" fillId="4" borderId="61" xfId="0" applyNumberFormat="1" applyFont="1" applyFill="1" applyBorder="1" applyAlignment="1" applyProtection="1">
      <alignment horizontal="center" vertical="center"/>
      <protection locked="0"/>
    </xf>
    <xf numFmtId="0" fontId="6" fillId="4" borderId="50" xfId="0" applyFont="1" applyFill="1" applyBorder="1" applyAlignment="1" applyProtection="1">
      <alignment horizontal="center" vertical="center"/>
      <protection locked="0"/>
    </xf>
    <xf numFmtId="0" fontId="6" fillId="4" borderId="16" xfId="0" applyFont="1" applyFill="1" applyBorder="1" applyAlignment="1" applyProtection="1">
      <alignment horizontal="center" vertical="center"/>
      <protection locked="0"/>
    </xf>
    <xf numFmtId="0" fontId="15" fillId="4" borderId="50" xfId="0" applyFont="1" applyFill="1" applyBorder="1" applyAlignment="1" applyProtection="1">
      <alignment horizontal="center" vertical="center"/>
      <protection locked="0"/>
    </xf>
    <xf numFmtId="0" fontId="6" fillId="4" borderId="84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horizontal="center" vertical="center"/>
      <protection locked="0"/>
    </xf>
    <xf numFmtId="0" fontId="16" fillId="4" borderId="118" xfId="0" applyFont="1" applyFill="1" applyBorder="1" applyAlignment="1" applyProtection="1">
      <alignment horizontal="center" vertical="center"/>
      <protection locked="0"/>
    </xf>
    <xf numFmtId="0" fontId="16" fillId="4" borderId="5" xfId="0" applyFont="1" applyFill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protection locked="0"/>
    </xf>
    <xf numFmtId="0" fontId="33" fillId="4" borderId="159" xfId="0" applyFont="1" applyFill="1" applyBorder="1" applyAlignment="1" applyProtection="1">
      <alignment vertical="center"/>
      <protection locked="0"/>
    </xf>
    <xf numFmtId="0" fontId="16" fillId="0" borderId="5" xfId="0" applyFont="1" applyBorder="1" applyAlignment="1" applyProtection="1">
      <alignment horizontal="center"/>
      <protection locked="0"/>
    </xf>
    <xf numFmtId="0" fontId="16" fillId="0" borderId="34" xfId="0" applyFont="1" applyBorder="1" applyAlignment="1" applyProtection="1">
      <protection locked="0"/>
    </xf>
    <xf numFmtId="0" fontId="16" fillId="0" borderId="35" xfId="0" applyFont="1" applyBorder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0" fillId="0" borderId="0" xfId="0" applyNumberFormat="1" applyFont="1" applyAlignment="1" applyProtection="1">
      <protection locked="0"/>
    </xf>
    <xf numFmtId="0" fontId="16" fillId="0" borderId="11" xfId="0" applyFont="1" applyBorder="1" applyAlignment="1" applyProtection="1">
      <protection locked="0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0" fillId="0" borderId="165" xfId="0" applyFont="1" applyBorder="1" applyAlignment="1" applyProtection="1">
      <protection locked="0"/>
    </xf>
    <xf numFmtId="0" fontId="0" fillId="0" borderId="140" xfId="0" applyFont="1" applyBorder="1" applyAlignment="1" applyProtection="1">
      <protection locked="0"/>
    </xf>
    <xf numFmtId="0" fontId="0" fillId="0" borderId="161" xfId="0" applyFont="1" applyBorder="1" applyAlignment="1" applyProtection="1">
      <protection locked="0"/>
    </xf>
    <xf numFmtId="0" fontId="0" fillId="0" borderId="135" xfId="0" applyFont="1" applyBorder="1" applyAlignment="1" applyProtection="1">
      <protection locked="0"/>
    </xf>
    <xf numFmtId="0" fontId="0" fillId="0" borderId="166" xfId="0" applyFont="1" applyBorder="1" applyAlignment="1" applyProtection="1">
      <protection locked="0"/>
    </xf>
    <xf numFmtId="0" fontId="0" fillId="0" borderId="163" xfId="0" applyFont="1" applyBorder="1" applyAlignment="1" applyProtection="1">
      <protection locked="0"/>
    </xf>
    <xf numFmtId="0" fontId="0" fillId="0" borderId="1" xfId="0" applyFont="1" applyBorder="1" applyAlignment="1" applyProtection="1">
      <protection locked="0"/>
    </xf>
    <xf numFmtId="0" fontId="0" fillId="0" borderId="162" xfId="0" applyFont="1" applyBorder="1" applyAlignment="1" applyProtection="1">
      <protection locked="0"/>
    </xf>
    <xf numFmtId="0" fontId="0" fillId="0" borderId="21" xfId="0" applyFont="1" applyBorder="1" applyAlignment="1" applyProtection="1">
      <protection locked="0"/>
    </xf>
    <xf numFmtId="0" fontId="34" fillId="0" borderId="5" xfId="0" applyFont="1" applyBorder="1" applyAlignment="1" applyProtection="1">
      <protection locked="0"/>
    </xf>
    <xf numFmtId="0" fontId="33" fillId="0" borderId="159" xfId="0" applyFont="1" applyBorder="1" applyAlignment="1" applyProtection="1">
      <protection locked="0"/>
    </xf>
    <xf numFmtId="0" fontId="1" fillId="0" borderId="5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31" xfId="0" applyFont="1" applyBorder="1" applyAlignment="1" applyProtection="1">
      <protection locked="0"/>
    </xf>
    <xf numFmtId="0" fontId="0" fillId="0" borderId="80" xfId="0" applyFont="1" applyBorder="1" applyAlignment="1" applyProtection="1">
      <protection locked="0"/>
    </xf>
    <xf numFmtId="0" fontId="12" fillId="0" borderId="37" xfId="0" applyFont="1" applyBorder="1" applyAlignment="1" applyProtection="1">
      <protection locked="0"/>
    </xf>
    <xf numFmtId="0" fontId="12" fillId="0" borderId="0" xfId="0" applyFont="1" applyBorder="1" applyAlignment="1" applyProtection="1">
      <protection locked="0"/>
    </xf>
    <xf numFmtId="0" fontId="0" fillId="0" borderId="26" xfId="0" applyFont="1" applyBorder="1" applyAlignment="1" applyProtection="1">
      <protection locked="0"/>
    </xf>
    <xf numFmtId="49" fontId="23" fillId="4" borderId="11" xfId="0" applyNumberFormat="1" applyFont="1" applyFill="1" applyBorder="1" applyAlignment="1" applyProtection="1">
      <alignment vertical="center" wrapText="1"/>
      <protection locked="0"/>
    </xf>
    <xf numFmtId="49" fontId="24" fillId="4" borderId="11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43" xfId="0" applyNumberFormat="1" applyFont="1" applyFill="1" applyBorder="1" applyAlignment="1" applyProtection="1">
      <alignment horizontal="center" vertical="center" wrapText="1"/>
      <protection locked="0"/>
    </xf>
    <xf numFmtId="49" fontId="6" fillId="6" borderId="43" xfId="0" applyNumberFormat="1" applyFont="1" applyFill="1" applyBorder="1" applyAlignment="1" applyProtection="1">
      <alignment horizontal="center" vertical="center" wrapText="1"/>
      <protection locked="0"/>
    </xf>
    <xf numFmtId="49" fontId="6" fillId="7" borderId="43" xfId="0" applyNumberFormat="1" applyFont="1" applyFill="1" applyBorder="1" applyAlignment="1" applyProtection="1">
      <alignment horizontal="center" vertical="center" wrapText="1"/>
      <protection locked="0"/>
    </xf>
    <xf numFmtId="49" fontId="6" fillId="8" borderId="43" xfId="0" applyNumberFormat="1" applyFont="1" applyFill="1" applyBorder="1" applyAlignment="1" applyProtection="1">
      <alignment horizontal="center" vertical="center" wrapText="1"/>
      <protection locked="0"/>
    </xf>
    <xf numFmtId="49" fontId="6" fillId="9" borderId="43" xfId="0" applyNumberFormat="1" applyFont="1" applyFill="1" applyBorder="1" applyAlignment="1" applyProtection="1">
      <alignment horizontal="center" vertical="center" wrapText="1"/>
      <protection locked="0"/>
    </xf>
    <xf numFmtId="49" fontId="6" fillId="10" borderId="43" xfId="0" applyNumberFormat="1" applyFont="1" applyFill="1" applyBorder="1" applyAlignment="1" applyProtection="1">
      <alignment horizontal="center" vertical="center" wrapText="1"/>
      <protection locked="0"/>
    </xf>
    <xf numFmtId="49" fontId="26" fillId="11" borderId="44" xfId="0" applyNumberFormat="1" applyFont="1" applyFill="1" applyBorder="1" applyAlignment="1" applyProtection="1">
      <alignment horizontal="center" vertical="center" wrapText="1"/>
      <protection locked="0"/>
    </xf>
    <xf numFmtId="49" fontId="26" fillId="12" borderId="13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45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42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44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50" xfId="0" applyFont="1" applyFill="1" applyBorder="1" applyAlignment="1" applyProtection="1">
      <alignment horizontal="center" vertical="center" wrapText="1"/>
      <protection locked="0"/>
    </xf>
    <xf numFmtId="49" fontId="4" fillId="4" borderId="50" xfId="0" applyNumberFormat="1" applyFont="1" applyFill="1" applyBorder="1" applyAlignment="1" applyProtection="1">
      <alignment horizontal="center" vertical="center" wrapText="1"/>
      <protection locked="0"/>
    </xf>
    <xf numFmtId="49" fontId="28" fillId="4" borderId="50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53" xfId="0" applyFont="1" applyFill="1" applyBorder="1" applyAlignment="1" applyProtection="1">
      <alignment horizontal="center" vertical="center"/>
      <protection locked="0"/>
    </xf>
    <xf numFmtId="0" fontId="6" fillId="6" borderId="53" xfId="0" applyFont="1" applyFill="1" applyBorder="1" applyAlignment="1" applyProtection="1">
      <alignment horizontal="center" vertical="center"/>
      <protection locked="0"/>
    </xf>
    <xf numFmtId="0" fontId="6" fillId="7" borderId="53" xfId="0" applyFont="1" applyFill="1" applyBorder="1" applyAlignment="1" applyProtection="1">
      <alignment horizontal="center" vertical="center"/>
      <protection locked="0"/>
    </xf>
    <xf numFmtId="0" fontId="6" fillId="8" borderId="53" xfId="0" applyFont="1" applyFill="1" applyBorder="1" applyAlignment="1" applyProtection="1">
      <alignment horizontal="center" vertical="center"/>
      <protection locked="0"/>
    </xf>
    <xf numFmtId="0" fontId="6" fillId="9" borderId="53" xfId="0" applyFont="1" applyFill="1" applyBorder="1" applyAlignment="1" applyProtection="1">
      <alignment horizontal="center" vertical="center"/>
      <protection locked="0"/>
    </xf>
    <xf numFmtId="0" fontId="6" fillId="10" borderId="53" xfId="0" applyFont="1" applyFill="1" applyBorder="1" applyAlignment="1" applyProtection="1">
      <alignment horizontal="center" vertical="center"/>
      <protection locked="0"/>
    </xf>
    <xf numFmtId="0" fontId="26" fillId="11" borderId="54" xfId="0" applyFont="1" applyFill="1" applyBorder="1" applyAlignment="1" applyProtection="1">
      <alignment horizontal="center" vertical="center"/>
      <protection locked="0"/>
    </xf>
    <xf numFmtId="0" fontId="26" fillId="12" borderId="23" xfId="0" applyFont="1" applyFill="1" applyBorder="1" applyAlignment="1" applyProtection="1">
      <alignment horizontal="center" vertical="center"/>
      <protection locked="0"/>
    </xf>
    <xf numFmtId="0" fontId="26" fillId="4" borderId="45" xfId="0" applyFont="1" applyFill="1" applyBorder="1" applyAlignment="1" applyProtection="1">
      <alignment horizontal="center" vertical="center"/>
      <protection locked="0"/>
    </xf>
    <xf numFmtId="0" fontId="6" fillId="4" borderId="54" xfId="0" applyFont="1" applyFill="1" applyBorder="1" applyAlignment="1" applyProtection="1">
      <alignment horizontal="center" vertical="center"/>
      <protection locked="0"/>
    </xf>
    <xf numFmtId="0" fontId="6" fillId="5" borderId="57" xfId="0" applyFont="1" applyFill="1" applyBorder="1" applyAlignment="1" applyProtection="1">
      <alignment horizontal="center" vertical="center"/>
      <protection locked="0"/>
    </xf>
    <xf numFmtId="0" fontId="6" fillId="6" borderId="57" xfId="0" applyFont="1" applyFill="1" applyBorder="1" applyAlignment="1" applyProtection="1">
      <alignment horizontal="center" vertical="center"/>
      <protection locked="0"/>
    </xf>
    <xf numFmtId="0" fontId="6" fillId="7" borderId="57" xfId="0" applyFont="1" applyFill="1" applyBorder="1" applyAlignment="1" applyProtection="1">
      <alignment horizontal="center" vertical="center"/>
      <protection locked="0"/>
    </xf>
    <xf numFmtId="0" fontId="6" fillId="8" borderId="57" xfId="0" applyFont="1" applyFill="1" applyBorder="1" applyAlignment="1" applyProtection="1">
      <alignment horizontal="center" vertical="center"/>
      <protection locked="0"/>
    </xf>
    <xf numFmtId="0" fontId="6" fillId="9" borderId="57" xfId="0" applyFont="1" applyFill="1" applyBorder="1" applyAlignment="1" applyProtection="1">
      <alignment horizontal="center" vertical="center"/>
      <protection locked="0"/>
    </xf>
    <xf numFmtId="0" fontId="6" fillId="10" borderId="57" xfId="0" applyFont="1" applyFill="1" applyBorder="1" applyAlignment="1" applyProtection="1">
      <alignment horizontal="center" vertical="center"/>
      <protection locked="0"/>
    </xf>
    <xf numFmtId="0" fontId="26" fillId="11" borderId="58" xfId="0" applyFont="1" applyFill="1" applyBorder="1" applyAlignment="1" applyProtection="1">
      <alignment horizontal="center" vertical="center"/>
      <protection locked="0"/>
    </xf>
    <xf numFmtId="0" fontId="26" fillId="12" borderId="59" xfId="0" applyFont="1" applyFill="1" applyBorder="1" applyAlignment="1" applyProtection="1">
      <alignment horizontal="center" vertical="center"/>
      <protection locked="0"/>
    </xf>
    <xf numFmtId="0" fontId="6" fillId="4" borderId="58" xfId="0" applyFont="1" applyFill="1" applyBorder="1" applyAlignment="1" applyProtection="1">
      <alignment horizontal="center" vertical="center"/>
      <protection locked="0"/>
    </xf>
    <xf numFmtId="0" fontId="6" fillId="5" borderId="62" xfId="0" applyFont="1" applyFill="1" applyBorder="1" applyAlignment="1" applyProtection="1">
      <alignment horizontal="center" vertical="center"/>
      <protection locked="0"/>
    </xf>
    <xf numFmtId="0" fontId="6" fillId="6" borderId="62" xfId="0" applyFont="1" applyFill="1" applyBorder="1" applyAlignment="1" applyProtection="1">
      <alignment horizontal="center" vertical="center"/>
      <protection locked="0"/>
    </xf>
    <xf numFmtId="0" fontId="6" fillId="7" borderId="62" xfId="0" applyFont="1" applyFill="1" applyBorder="1" applyAlignment="1" applyProtection="1">
      <alignment horizontal="center" vertical="center"/>
      <protection locked="0"/>
    </xf>
    <xf numFmtId="0" fontId="6" fillId="8" borderId="62" xfId="0" applyFont="1" applyFill="1" applyBorder="1" applyAlignment="1" applyProtection="1">
      <alignment horizontal="center" vertical="center"/>
      <protection locked="0"/>
    </xf>
    <xf numFmtId="0" fontId="6" fillId="9" borderId="62" xfId="0" applyFont="1" applyFill="1" applyBorder="1" applyAlignment="1" applyProtection="1">
      <alignment horizontal="center" vertical="center"/>
      <protection locked="0"/>
    </xf>
    <xf numFmtId="0" fontId="6" fillId="10" borderId="62" xfId="0" applyFont="1" applyFill="1" applyBorder="1" applyAlignment="1" applyProtection="1">
      <alignment horizontal="center" vertical="center"/>
      <protection locked="0"/>
    </xf>
    <xf numFmtId="0" fontId="26" fillId="11" borderId="63" xfId="0" applyFont="1" applyFill="1" applyBorder="1" applyAlignment="1" applyProtection="1">
      <alignment horizontal="center" vertical="center"/>
      <protection locked="0"/>
    </xf>
    <xf numFmtId="0" fontId="26" fillId="12" borderId="25" xfId="0" applyFont="1" applyFill="1" applyBorder="1" applyAlignment="1" applyProtection="1">
      <alignment horizontal="center" vertical="center"/>
      <protection locked="0"/>
    </xf>
    <xf numFmtId="0" fontId="6" fillId="4" borderId="63" xfId="0" applyFont="1" applyFill="1" applyBorder="1" applyAlignment="1" applyProtection="1">
      <alignment horizontal="center" vertical="center"/>
      <protection locked="0"/>
    </xf>
    <xf numFmtId="0" fontId="6" fillId="5" borderId="43" xfId="0" applyFont="1" applyFill="1" applyBorder="1" applyAlignment="1" applyProtection="1">
      <alignment horizontal="center" vertical="center"/>
      <protection locked="0"/>
    </xf>
    <xf numFmtId="0" fontId="6" fillId="6" borderId="43" xfId="0" applyFont="1" applyFill="1" applyBorder="1" applyAlignment="1" applyProtection="1">
      <alignment horizontal="center" vertical="center"/>
      <protection locked="0"/>
    </xf>
    <xf numFmtId="0" fontId="6" fillId="7" borderId="43" xfId="0" applyFont="1" applyFill="1" applyBorder="1" applyAlignment="1" applyProtection="1">
      <alignment horizontal="center" vertical="center"/>
      <protection locked="0"/>
    </xf>
    <xf numFmtId="0" fontId="6" fillId="8" borderId="43" xfId="0" applyFont="1" applyFill="1" applyBorder="1" applyAlignment="1" applyProtection="1">
      <alignment horizontal="center" vertical="center"/>
      <protection locked="0"/>
    </xf>
    <xf numFmtId="0" fontId="6" fillId="9" borderId="43" xfId="0" applyFont="1" applyFill="1" applyBorder="1" applyAlignment="1" applyProtection="1">
      <alignment horizontal="center" vertical="center"/>
      <protection locked="0"/>
    </xf>
    <xf numFmtId="0" fontId="6" fillId="10" borderId="43" xfId="0" applyFont="1" applyFill="1" applyBorder="1" applyAlignment="1" applyProtection="1">
      <alignment horizontal="center" vertical="center"/>
      <protection locked="0"/>
    </xf>
    <xf numFmtId="0" fontId="26" fillId="11" borderId="44" xfId="0" applyFont="1" applyFill="1" applyBorder="1" applyAlignment="1" applyProtection="1">
      <alignment horizontal="center" vertical="center"/>
      <protection locked="0"/>
    </xf>
    <xf numFmtId="0" fontId="26" fillId="12" borderId="13" xfId="0" applyFont="1" applyFill="1" applyBorder="1" applyAlignment="1" applyProtection="1">
      <alignment horizontal="center" vertical="center"/>
      <protection locked="0"/>
    </xf>
    <xf numFmtId="0" fontId="6" fillId="4" borderId="44" xfId="0" applyFont="1" applyFill="1" applyBorder="1" applyAlignment="1" applyProtection="1">
      <alignment horizontal="center" vertical="center"/>
      <protection locked="0"/>
    </xf>
    <xf numFmtId="0" fontId="26" fillId="4" borderId="50" xfId="0" applyFont="1" applyFill="1" applyBorder="1" applyAlignment="1" applyProtection="1">
      <alignment horizontal="center" vertical="center"/>
      <protection locked="0"/>
    </xf>
    <xf numFmtId="0" fontId="26" fillId="4" borderId="0" xfId="0" applyFont="1" applyFill="1" applyBorder="1" applyAlignment="1" applyProtection="1">
      <alignment horizontal="center" vertical="center"/>
      <protection locked="0"/>
    </xf>
    <xf numFmtId="49" fontId="6" fillId="4" borderId="50" xfId="0" applyNumberFormat="1" applyFont="1" applyFill="1" applyBorder="1" applyAlignment="1" applyProtection="1">
      <alignment horizontal="center" vertical="center"/>
      <protection locked="0"/>
    </xf>
    <xf numFmtId="0" fontId="6" fillId="4" borderId="70" xfId="0" applyFont="1" applyFill="1" applyBorder="1" applyAlignment="1" applyProtection="1">
      <alignment horizontal="center" vertical="center"/>
      <protection locked="0"/>
    </xf>
    <xf numFmtId="0" fontId="26" fillId="11" borderId="53" xfId="0" applyFont="1" applyFill="1" applyBorder="1" applyAlignment="1" applyProtection="1">
      <alignment horizontal="center" vertical="center"/>
      <protection locked="0"/>
    </xf>
    <xf numFmtId="0" fontId="26" fillId="12" borderId="54" xfId="0" applyFont="1" applyFill="1" applyBorder="1" applyAlignment="1" applyProtection="1">
      <alignment horizontal="center" vertical="center"/>
      <protection locked="0"/>
    </xf>
    <xf numFmtId="0" fontId="26" fillId="11" borderId="57" xfId="0" applyFont="1" applyFill="1" applyBorder="1" applyAlignment="1" applyProtection="1">
      <alignment horizontal="center" vertical="center"/>
      <protection locked="0"/>
    </xf>
    <xf numFmtId="0" fontId="26" fillId="12" borderId="58" xfId="0" applyFont="1" applyFill="1" applyBorder="1" applyAlignment="1" applyProtection="1">
      <alignment horizontal="center" vertical="center"/>
      <protection locked="0"/>
    </xf>
    <xf numFmtId="0" fontId="26" fillId="11" borderId="62" xfId="0" applyFont="1" applyFill="1" applyBorder="1" applyAlignment="1" applyProtection="1">
      <alignment horizontal="center" vertical="center"/>
      <protection locked="0"/>
    </xf>
    <xf numFmtId="0" fontId="26" fillId="12" borderId="63" xfId="0" applyFont="1" applyFill="1" applyBorder="1" applyAlignment="1" applyProtection="1">
      <alignment horizontal="center" vertical="center"/>
      <protection locked="0"/>
    </xf>
    <xf numFmtId="0" fontId="26" fillId="11" borderId="43" xfId="0" applyFont="1" applyFill="1" applyBorder="1" applyAlignment="1" applyProtection="1">
      <alignment horizontal="center" vertical="center"/>
      <protection locked="0"/>
    </xf>
    <xf numFmtId="0" fontId="26" fillId="12" borderId="44" xfId="0" applyFont="1" applyFill="1" applyBorder="1" applyAlignment="1" applyProtection="1">
      <alignment horizontal="center" vertical="center"/>
      <protection locked="0"/>
    </xf>
    <xf numFmtId="0" fontId="6" fillId="4" borderId="75" xfId="0" applyFont="1" applyFill="1" applyBorder="1" applyAlignment="1" applyProtection="1">
      <alignment horizontal="center" vertical="center"/>
      <protection locked="0"/>
    </xf>
    <xf numFmtId="0" fontId="26" fillId="4" borderId="16" xfId="0" applyFont="1" applyFill="1" applyBorder="1" applyAlignment="1" applyProtection="1">
      <alignment horizontal="center" vertical="center"/>
      <protection locked="0"/>
    </xf>
    <xf numFmtId="49" fontId="6" fillId="4" borderId="16" xfId="0" applyNumberFormat="1" applyFont="1" applyFill="1" applyBorder="1" applyAlignment="1" applyProtection="1">
      <alignment horizontal="center" vertical="center"/>
      <protection locked="0"/>
    </xf>
    <xf numFmtId="0" fontId="6" fillId="4" borderId="77" xfId="0" applyFont="1" applyFill="1" applyBorder="1" applyAlignment="1" applyProtection="1">
      <alignment horizontal="center" vertical="center"/>
      <protection locked="0"/>
    </xf>
    <xf numFmtId="0" fontId="26" fillId="4" borderId="11" xfId="0" applyFont="1" applyFill="1" applyBorder="1" applyAlignment="1" applyProtection="1">
      <alignment horizontal="center" vertical="center"/>
      <protection locked="0"/>
    </xf>
    <xf numFmtId="49" fontId="6" fillId="4" borderId="11" xfId="0" applyNumberFormat="1" applyFont="1" applyFill="1" applyBorder="1" applyAlignment="1" applyProtection="1">
      <alignment horizontal="center" vertical="center"/>
      <protection locked="0"/>
    </xf>
    <xf numFmtId="0" fontId="6" fillId="4" borderId="45" xfId="0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 applyProtection="1">
      <alignment horizontal="center" vertical="center"/>
      <protection locked="0"/>
    </xf>
    <xf numFmtId="49" fontId="15" fillId="4" borderId="50" xfId="0" applyNumberFormat="1" applyFont="1" applyFill="1" applyBorder="1" applyAlignment="1" applyProtection="1">
      <alignment horizontal="center" vertical="center"/>
      <protection locked="0"/>
    </xf>
    <xf numFmtId="0" fontId="0" fillId="0" borderId="84" xfId="0" applyFont="1" applyBorder="1" applyAlignment="1" applyProtection="1">
      <protection locked="0"/>
    </xf>
    <xf numFmtId="0" fontId="26" fillId="4" borderId="86" xfId="0" applyFont="1" applyFill="1" applyBorder="1" applyAlignment="1" applyProtection="1">
      <alignment horizontal="center" vertical="center"/>
      <protection locked="0"/>
    </xf>
    <xf numFmtId="0" fontId="26" fillId="4" borderId="84" xfId="0" applyFont="1" applyFill="1" applyBorder="1" applyAlignment="1" applyProtection="1">
      <alignment horizontal="center" vertical="center"/>
      <protection locked="0"/>
    </xf>
    <xf numFmtId="0" fontId="6" fillId="4" borderId="87" xfId="0" applyFont="1" applyFill="1" applyBorder="1" applyAlignment="1" applyProtection="1">
      <alignment horizontal="center" vertical="center"/>
      <protection locked="0"/>
    </xf>
    <xf numFmtId="49" fontId="6" fillId="4" borderId="84" xfId="0" applyNumberFormat="1" applyFont="1" applyFill="1" applyBorder="1" applyAlignment="1" applyProtection="1">
      <alignment horizontal="center" vertical="center"/>
      <protection locked="0"/>
    </xf>
    <xf numFmtId="0" fontId="6" fillId="4" borderId="88" xfId="0" applyFont="1" applyFill="1" applyBorder="1" applyAlignment="1" applyProtection="1">
      <alignment horizontal="center" vertical="center"/>
      <protection locked="0"/>
    </xf>
    <xf numFmtId="0" fontId="26" fillId="4" borderId="110" xfId="0" applyFont="1" applyFill="1" applyBorder="1" applyAlignment="1" applyProtection="1">
      <alignment horizontal="center" vertical="center"/>
      <protection locked="0"/>
    </xf>
    <xf numFmtId="0" fontId="6" fillId="4" borderId="111" xfId="0" applyFont="1" applyFill="1" applyBorder="1" applyAlignment="1" applyProtection="1">
      <alignment horizontal="center" vertical="center"/>
      <protection locked="0"/>
    </xf>
    <xf numFmtId="49" fontId="6" fillId="4" borderId="111" xfId="0" applyNumberFormat="1" applyFont="1" applyFill="1" applyBorder="1" applyAlignment="1" applyProtection="1">
      <alignment horizontal="center" vertical="center"/>
      <protection locked="0"/>
    </xf>
    <xf numFmtId="0" fontId="6" fillId="0" borderId="84" xfId="0" applyFont="1" applyBorder="1" applyAlignment="1" applyProtection="1">
      <protection locked="0"/>
    </xf>
    <xf numFmtId="0" fontId="6" fillId="4" borderId="116" xfId="0" applyFont="1" applyFill="1" applyBorder="1" applyAlignment="1" applyProtection="1">
      <alignment horizontal="center" vertical="center"/>
      <protection locked="0"/>
    </xf>
    <xf numFmtId="49" fontId="6" fillId="4" borderId="0" xfId="0" applyNumberFormat="1" applyFont="1" applyFill="1" applyBorder="1" applyAlignment="1" applyProtection="1">
      <alignment horizontal="center" vertical="center"/>
      <protection locked="0"/>
    </xf>
    <xf numFmtId="0" fontId="32" fillId="4" borderId="118" xfId="0" applyFont="1" applyFill="1" applyBorder="1" applyAlignment="1" applyProtection="1">
      <alignment horizontal="center" vertical="center"/>
      <protection locked="0"/>
    </xf>
    <xf numFmtId="0" fontId="16" fillId="4" borderId="119" xfId="0" applyFont="1" applyFill="1" applyBorder="1" applyAlignment="1" applyProtection="1">
      <alignment horizontal="center" vertical="center"/>
      <protection locked="0"/>
    </xf>
    <xf numFmtId="49" fontId="16" fillId="4" borderId="118" xfId="0" applyNumberFormat="1" applyFont="1" applyFill="1" applyBorder="1" applyAlignment="1" applyProtection="1">
      <alignment horizontal="center" vertical="center"/>
      <protection locked="0"/>
    </xf>
    <xf numFmtId="0" fontId="32" fillId="4" borderId="5" xfId="0" applyFont="1" applyFill="1" applyBorder="1" applyAlignment="1" applyProtection="1">
      <alignment horizontal="center" vertical="center"/>
      <protection locked="0"/>
    </xf>
    <xf numFmtId="49" fontId="16" fillId="4" borderId="5" xfId="0" applyNumberFormat="1" applyFont="1" applyFill="1" applyBorder="1" applyAlignment="1" applyProtection="1">
      <alignment horizontal="center" vertical="center"/>
      <protection locked="0"/>
    </xf>
    <xf numFmtId="0" fontId="35" fillId="0" borderId="159" xfId="0" applyFont="1" applyBorder="1" applyAlignment="1" applyProtection="1">
      <protection locked="0"/>
    </xf>
    <xf numFmtId="0" fontId="16" fillId="0" borderId="5" xfId="0" applyFont="1" applyBorder="1" applyAlignment="1" applyProtection="1">
      <alignment horizontal="left"/>
      <protection locked="0"/>
    </xf>
    <xf numFmtId="49" fontId="16" fillId="0" borderId="159" xfId="0" applyNumberFormat="1" applyFont="1" applyBorder="1" applyAlignment="1" applyProtection="1">
      <protection locked="0"/>
    </xf>
    <xf numFmtId="0" fontId="16" fillId="0" borderId="159" xfId="0" applyFont="1" applyBorder="1" applyAlignment="1" applyProtection="1">
      <protection locked="0"/>
    </xf>
    <xf numFmtId="49" fontId="36" fillId="0" borderId="159" xfId="0" applyNumberFormat="1" applyFont="1" applyBorder="1" applyAlignment="1" applyProtection="1">
      <protection locked="0"/>
    </xf>
    <xf numFmtId="49" fontId="35" fillId="0" borderId="5" xfId="0" applyNumberFormat="1" applyFont="1" applyBorder="1" applyAlignment="1" applyProtection="1">
      <protection locked="0"/>
    </xf>
    <xf numFmtId="49" fontId="16" fillId="0" borderId="5" xfId="0" applyNumberFormat="1" applyFont="1" applyBorder="1" applyAlignment="1" applyProtection="1">
      <protection locked="0"/>
    </xf>
    <xf numFmtId="49" fontId="35" fillId="0" borderId="5" xfId="0" applyNumberFormat="1" applyFont="1" applyBorder="1" applyAlignment="1" applyProtection="1">
      <alignment horizontal="center"/>
      <protection locked="0"/>
    </xf>
    <xf numFmtId="0" fontId="17" fillId="0" borderId="5" xfId="0" applyFont="1" applyBorder="1" applyAlignment="1" applyProtection="1">
      <alignment horizontal="left"/>
      <protection locked="0"/>
    </xf>
    <xf numFmtId="49" fontId="16" fillId="0" borderId="5" xfId="0" applyNumberFormat="1" applyFont="1" applyBorder="1" applyAlignment="1" applyProtection="1">
      <alignment horizontal="left"/>
      <protection locked="0"/>
    </xf>
    <xf numFmtId="49" fontId="35" fillId="0" borderId="5" xfId="0" applyNumberFormat="1" applyFont="1" applyBorder="1" applyAlignment="1" applyProtection="1">
      <alignment horizontal="left"/>
      <protection locked="0"/>
    </xf>
    <xf numFmtId="49" fontId="35" fillId="0" borderId="5" xfId="0" applyNumberFormat="1" applyFont="1" applyBorder="1" applyAlignment="1" applyProtection="1">
      <alignment horizontal="right"/>
      <protection locked="0"/>
    </xf>
    <xf numFmtId="0" fontId="37" fillId="0" borderId="5" xfId="0" applyFont="1" applyBorder="1" applyAlignment="1" applyProtection="1">
      <alignment horizontal="left"/>
      <protection locked="0"/>
    </xf>
    <xf numFmtId="0" fontId="31" fillId="0" borderId="5" xfId="0" applyFont="1" applyBorder="1" applyAlignment="1" applyProtection="1">
      <protection locked="0"/>
    </xf>
    <xf numFmtId="0" fontId="31" fillId="4" borderId="5" xfId="0" applyFont="1" applyFill="1" applyBorder="1" applyAlignment="1" applyProtection="1">
      <alignment vertical="center"/>
      <protection locked="0"/>
    </xf>
    <xf numFmtId="0" fontId="18" fillId="0" borderId="5" xfId="0" applyFont="1" applyBorder="1" applyAlignment="1" applyProtection="1">
      <alignment horizontal="left"/>
      <protection locked="0"/>
    </xf>
    <xf numFmtId="49" fontId="16" fillId="4" borderId="164" xfId="0" applyNumberFormat="1" applyFont="1" applyFill="1" applyBorder="1" applyAlignment="1" applyProtection="1">
      <alignment vertical="center"/>
      <protection locked="0"/>
    </xf>
    <xf numFmtId="0" fontId="0" fillId="0" borderId="169" xfId="0" applyFont="1" applyBorder="1" applyAlignment="1" applyProtection="1">
      <protection locked="0"/>
    </xf>
    <xf numFmtId="0" fontId="0" fillId="0" borderId="170" xfId="0" applyFont="1" applyBorder="1" applyAlignment="1" applyProtection="1">
      <protection locked="0"/>
    </xf>
    <xf numFmtId="0" fontId="16" fillId="4" borderId="5" xfId="0" applyFont="1" applyFill="1" applyBorder="1" applyAlignment="1" applyProtection="1">
      <alignment vertical="center"/>
      <protection locked="0"/>
    </xf>
    <xf numFmtId="49" fontId="37" fillId="0" borderId="35" xfId="0" applyNumberFormat="1" applyFont="1" applyBorder="1" applyAlignment="1" applyProtection="1">
      <protection locked="0"/>
    </xf>
    <xf numFmtId="49" fontId="40" fillId="4" borderId="35" xfId="0" applyNumberFormat="1" applyFont="1" applyFill="1" applyBorder="1" applyAlignment="1" applyProtection="1">
      <alignment horizontal="center" vertical="center"/>
      <protection locked="0"/>
    </xf>
    <xf numFmtId="49" fontId="40" fillId="0" borderId="35" xfId="0" applyNumberFormat="1" applyFont="1" applyBorder="1" applyAlignment="1" applyProtection="1">
      <protection locked="0"/>
    </xf>
    <xf numFmtId="49" fontId="16" fillId="0" borderId="35" xfId="0" applyNumberFormat="1" applyFont="1" applyBorder="1" applyAlignment="1" applyProtection="1">
      <protection locked="0"/>
    </xf>
    <xf numFmtId="49" fontId="37" fillId="0" borderId="0" xfId="0" applyNumberFormat="1" applyFont="1" applyBorder="1" applyAlignment="1" applyProtection="1">
      <protection locked="0"/>
    </xf>
    <xf numFmtId="49" fontId="40" fillId="4" borderId="0" xfId="0" applyNumberFormat="1" applyFont="1" applyFill="1" applyBorder="1" applyAlignment="1" applyProtection="1">
      <alignment horizontal="center" vertical="center"/>
      <protection locked="0"/>
    </xf>
    <xf numFmtId="49" fontId="40" fillId="0" borderId="0" xfId="0" applyNumberFormat="1" applyFont="1" applyBorder="1" applyAlignment="1" applyProtection="1">
      <protection locked="0"/>
    </xf>
    <xf numFmtId="49" fontId="16" fillId="0" borderId="0" xfId="0" applyNumberFormat="1" applyFont="1" applyBorder="1" applyAlignment="1" applyProtection="1">
      <protection locked="0"/>
    </xf>
    <xf numFmtId="165" fontId="16" fillId="4" borderId="118" xfId="0" applyNumberFormat="1" applyFont="1" applyFill="1" applyBorder="1" applyAlignment="1" applyProtection="1">
      <alignment horizontal="right" vertical="center"/>
    </xf>
    <xf numFmtId="0" fontId="16" fillId="0" borderId="37" xfId="0" applyFont="1" applyBorder="1" applyAlignment="1" applyProtection="1"/>
    <xf numFmtId="0" fontId="22" fillId="0" borderId="0" xfId="0" applyFont="1" applyBorder="1" applyAlignment="1" applyProtection="1">
      <alignment horizontal="left"/>
    </xf>
    <xf numFmtId="0" fontId="16" fillId="0" borderId="0" xfId="0" applyFont="1" applyBorder="1" applyAlignment="1" applyProtection="1"/>
    <xf numFmtId="0" fontId="1" fillId="0" borderId="11" xfId="0" applyFont="1" applyBorder="1" applyAlignment="1" applyProtection="1"/>
    <xf numFmtId="49" fontId="6" fillId="4" borderId="42" xfId="0" applyNumberFormat="1" applyFont="1" applyFill="1" applyBorder="1" applyAlignment="1" applyProtection="1">
      <alignment horizontal="center" vertical="center"/>
    </xf>
    <xf numFmtId="49" fontId="4" fillId="0" borderId="50" xfId="0" applyNumberFormat="1" applyFont="1" applyBorder="1" applyAlignment="1" applyProtection="1">
      <alignment horizontal="center"/>
    </xf>
    <xf numFmtId="49" fontId="6" fillId="4" borderId="52" xfId="0" applyNumberFormat="1" applyFont="1" applyFill="1" applyBorder="1" applyAlignment="1" applyProtection="1">
      <alignment horizontal="center" vertical="center"/>
    </xf>
    <xf numFmtId="49" fontId="6" fillId="4" borderId="27" xfId="0" applyNumberFormat="1" applyFont="1" applyFill="1" applyBorder="1" applyAlignment="1" applyProtection="1">
      <alignment horizontal="center" vertical="center"/>
    </xf>
    <xf numFmtId="49" fontId="6" fillId="4" borderId="61" xfId="0" applyNumberFormat="1" applyFont="1" applyFill="1" applyBorder="1" applyAlignment="1" applyProtection="1">
      <alignment horizontal="center" vertical="center"/>
    </xf>
    <xf numFmtId="0" fontId="6" fillId="4" borderId="50" xfId="0" applyFont="1" applyFill="1" applyBorder="1" applyAlignment="1" applyProtection="1">
      <alignment horizontal="center" vertical="center"/>
    </xf>
    <xf numFmtId="0" fontId="6" fillId="4" borderId="16" xfId="0" applyFont="1" applyFill="1" applyBorder="1" applyAlignment="1" applyProtection="1">
      <alignment horizontal="center" vertical="center"/>
    </xf>
    <xf numFmtId="49" fontId="4" fillId="0" borderId="11" xfId="0" applyNumberFormat="1" applyFont="1" applyBorder="1" applyAlignment="1" applyProtection="1">
      <alignment horizontal="center"/>
    </xf>
    <xf numFmtId="0" fontId="6" fillId="0" borderId="16" xfId="0" applyFont="1" applyBorder="1" applyAlignment="1" applyProtection="1">
      <alignment horizontal="center"/>
    </xf>
    <xf numFmtId="0" fontId="15" fillId="4" borderId="50" xfId="0" applyFont="1" applyFill="1" applyBorder="1" applyAlignment="1" applyProtection="1">
      <alignment horizontal="center" vertical="center"/>
    </xf>
    <xf numFmtId="49" fontId="30" fillId="4" borderId="52" xfId="0" applyNumberFormat="1" applyFont="1" applyFill="1" applyBorder="1" applyAlignment="1" applyProtection="1">
      <alignment horizontal="center" vertical="center"/>
    </xf>
    <xf numFmtId="49" fontId="30" fillId="4" borderId="27" xfId="0" applyNumberFormat="1" applyFont="1" applyFill="1" applyBorder="1" applyAlignment="1" applyProtection="1">
      <alignment horizontal="center" vertical="center"/>
    </xf>
    <xf numFmtId="49" fontId="30" fillId="4" borderId="61" xfId="0" applyNumberFormat="1" applyFont="1" applyFill="1" applyBorder="1" applyAlignment="1" applyProtection="1">
      <alignment horizontal="center" vertical="center"/>
    </xf>
    <xf numFmtId="49" fontId="30" fillId="4" borderId="42" xfId="0" applyNumberFormat="1" applyFont="1" applyFill="1" applyBorder="1" applyAlignment="1" applyProtection="1">
      <alignment horizontal="center" vertical="center"/>
    </xf>
    <xf numFmtId="0" fontId="6" fillId="4" borderId="83" xfId="0" applyFont="1" applyFill="1" applyBorder="1" applyAlignment="1" applyProtection="1">
      <alignment horizontal="center" vertical="center"/>
    </xf>
    <xf numFmtId="49" fontId="30" fillId="4" borderId="91" xfId="0" applyNumberFormat="1" applyFont="1" applyFill="1" applyBorder="1" applyAlignment="1" applyProtection="1">
      <alignment horizontal="center" vertical="center"/>
    </xf>
    <xf numFmtId="49" fontId="30" fillId="4" borderId="97" xfId="0" applyNumberFormat="1" applyFont="1" applyFill="1" applyBorder="1" applyAlignment="1" applyProtection="1">
      <alignment horizontal="center" vertical="center"/>
    </xf>
    <xf numFmtId="49" fontId="30" fillId="4" borderId="102" xfId="0" applyNumberFormat="1" applyFont="1" applyFill="1" applyBorder="1" applyAlignment="1" applyProtection="1">
      <alignment horizontal="center" vertical="center"/>
    </xf>
    <xf numFmtId="49" fontId="30" fillId="4" borderId="106" xfId="0" applyNumberFormat="1" applyFont="1" applyFill="1" applyBorder="1" applyAlignment="1" applyProtection="1">
      <alignment horizontal="center" vertical="center"/>
    </xf>
    <xf numFmtId="0" fontId="6" fillId="4" borderId="84" xfId="0" applyFont="1" applyFill="1" applyBorder="1" applyAlignment="1" applyProtection="1">
      <alignment horizontal="center" vertical="center"/>
    </xf>
    <xf numFmtId="49" fontId="30" fillId="0" borderId="52" xfId="0" applyNumberFormat="1" applyFont="1" applyBorder="1" applyAlignment="1" applyProtection="1">
      <alignment horizontal="center"/>
    </xf>
    <xf numFmtId="49" fontId="30" fillId="0" borderId="27" xfId="0" applyNumberFormat="1" applyFont="1" applyBorder="1" applyAlignment="1" applyProtection="1">
      <alignment horizontal="center"/>
    </xf>
    <xf numFmtId="49" fontId="4" fillId="4" borderId="11" xfId="0" applyNumberFormat="1" applyFont="1" applyFill="1" applyBorder="1" applyAlignment="1" applyProtection="1">
      <alignment horizontal="center" vertical="center"/>
    </xf>
    <xf numFmtId="49" fontId="30" fillId="0" borderId="61" xfId="0" applyNumberFormat="1" applyFont="1" applyBorder="1" applyAlignment="1" applyProtection="1">
      <alignment horizontal="center"/>
    </xf>
    <xf numFmtId="49" fontId="30" fillId="0" borderId="42" xfId="0" applyNumberFormat="1" applyFont="1" applyBorder="1" applyAlignment="1" applyProtection="1">
      <alignment horizontal="center"/>
    </xf>
    <xf numFmtId="0" fontId="6" fillId="4" borderId="0" xfId="0" applyFont="1" applyFill="1" applyBorder="1" applyAlignment="1" applyProtection="1">
      <alignment horizontal="center" vertical="center"/>
    </xf>
    <xf numFmtId="0" fontId="16" fillId="4" borderId="118" xfId="0" applyFont="1" applyFill="1" applyBorder="1" applyAlignment="1" applyProtection="1">
      <alignment horizontal="center" vertical="center"/>
    </xf>
    <xf numFmtId="0" fontId="16" fillId="4" borderId="5" xfId="0" applyFont="1" applyFill="1" applyBorder="1" applyAlignment="1" applyProtection="1">
      <alignment horizontal="center" vertical="center"/>
    </xf>
    <xf numFmtId="0" fontId="22" fillId="4" borderId="164" xfId="0" applyFont="1" applyFill="1" applyBorder="1" applyAlignment="1" applyProtection="1">
      <alignment vertical="center"/>
    </xf>
    <xf numFmtId="0" fontId="0" fillId="0" borderId="168" xfId="0" applyFont="1" applyBorder="1" applyAlignment="1" applyProtection="1"/>
    <xf numFmtId="0" fontId="16" fillId="0" borderId="5" xfId="0" applyFont="1" applyBorder="1" applyAlignment="1" applyProtection="1"/>
    <xf numFmtId="0" fontId="33" fillId="4" borderId="159" xfId="0" applyFont="1" applyFill="1" applyBorder="1" applyAlignment="1" applyProtection="1">
      <alignment vertical="center"/>
    </xf>
    <xf numFmtId="0" fontId="35" fillId="4" borderId="5" xfId="0" applyFont="1" applyFill="1" applyBorder="1" applyAlignment="1" applyProtection="1">
      <alignment horizontal="center" vertical="center"/>
    </xf>
    <xf numFmtId="0" fontId="4" fillId="4" borderId="164" xfId="0" applyFont="1" applyFill="1" applyBorder="1" applyAlignment="1" applyProtection="1">
      <alignment vertical="top" wrapText="1"/>
    </xf>
    <xf numFmtId="0" fontId="4" fillId="4" borderId="5" xfId="0" applyFont="1" applyFill="1" applyBorder="1" applyAlignment="1" applyProtection="1">
      <alignment vertical="top" wrapText="1"/>
    </xf>
    <xf numFmtId="0" fontId="16" fillId="0" borderId="5" xfId="0" applyFont="1" applyBorder="1" applyAlignment="1" applyProtection="1">
      <alignment horizontal="center"/>
    </xf>
    <xf numFmtId="0" fontId="39" fillId="0" borderId="5" xfId="0" applyFont="1" applyBorder="1" applyAlignment="1" applyProtection="1"/>
    <xf numFmtId="0" fontId="16" fillId="0" borderId="34" xfId="0" applyFont="1" applyBorder="1" applyAlignment="1" applyProtection="1"/>
    <xf numFmtId="0" fontId="16" fillId="0" borderId="35" xfId="0" applyFont="1" applyBorder="1" applyAlignment="1" applyProtection="1"/>
    <xf numFmtId="49" fontId="31" fillId="0" borderId="0" xfId="0" applyNumberFormat="1" applyFont="1" applyBorder="1" applyAlignment="1" applyProtection="1">
      <alignment horizontal="center"/>
    </xf>
    <xf numFmtId="0" fontId="31" fillId="0" borderId="0" xfId="0" applyNumberFormat="1" applyFont="1" applyBorder="1" applyAlignment="1" applyProtection="1">
      <alignment horizontal="right"/>
    </xf>
    <xf numFmtId="0" fontId="31" fillId="0" borderId="0" xfId="0" applyNumberFormat="1" applyFont="1" applyBorder="1" applyAlignment="1" applyProtection="1"/>
    <xf numFmtId="0" fontId="6" fillId="0" borderId="0" xfId="0" applyFont="1" applyBorder="1" applyAlignment="1" applyProtection="1"/>
    <xf numFmtId="0" fontId="16" fillId="0" borderId="31" xfId="0" applyFont="1" applyBorder="1" applyAlignment="1" applyProtection="1"/>
    <xf numFmtId="0" fontId="0" fillId="0" borderId="0" xfId="0" applyNumberFormat="1" applyFont="1" applyAlignment="1" applyProtection="1"/>
    <xf numFmtId="49" fontId="21" fillId="4" borderId="37" xfId="0" applyNumberFormat="1" applyFont="1" applyFill="1" applyBorder="1" applyAlignment="1" applyProtection="1">
      <alignment vertical="center"/>
    </xf>
    <xf numFmtId="0" fontId="0" fillId="0" borderId="38" xfId="0" applyFont="1" applyBorder="1" applyAlignment="1" applyProtection="1"/>
    <xf numFmtId="0" fontId="0" fillId="0" borderId="39" xfId="0" applyFont="1" applyBorder="1" applyAlignment="1" applyProtection="1"/>
    <xf numFmtId="0" fontId="16" fillId="0" borderId="11" xfId="0" applyFont="1" applyBorder="1" applyAlignment="1" applyProtection="1"/>
    <xf numFmtId="49" fontId="6" fillId="4" borderId="43" xfId="0" applyNumberFormat="1" applyFont="1" applyFill="1" applyBorder="1" applyAlignment="1" applyProtection="1">
      <alignment horizontal="center" vertical="center" wrapText="1"/>
    </xf>
    <xf numFmtId="0" fontId="4" fillId="4" borderId="50" xfId="0" applyFont="1" applyFill="1" applyBorder="1" applyAlignment="1" applyProtection="1">
      <alignment horizontal="center" vertical="center"/>
    </xf>
    <xf numFmtId="0" fontId="6" fillId="0" borderId="53" xfId="0" applyNumberFormat="1" applyFont="1" applyBorder="1" applyAlignment="1" applyProtection="1">
      <alignment horizontal="center"/>
    </xf>
    <xf numFmtId="2" fontId="6" fillId="0" borderId="57" xfId="0" applyNumberFormat="1" applyFont="1" applyBorder="1" applyAlignment="1" applyProtection="1">
      <alignment horizontal="center"/>
    </xf>
    <xf numFmtId="2" fontId="6" fillId="0" borderId="62" xfId="0" applyNumberFormat="1" applyFont="1" applyBorder="1" applyAlignment="1" applyProtection="1">
      <alignment horizontal="center"/>
    </xf>
    <xf numFmtId="2" fontId="6" fillId="0" borderId="43" xfId="0" applyNumberFormat="1" applyFont="1" applyBorder="1" applyAlignment="1" applyProtection="1">
      <alignment horizontal="center"/>
    </xf>
    <xf numFmtId="2" fontId="6" fillId="0" borderId="50" xfId="0" applyNumberFormat="1" applyFont="1" applyBorder="1" applyAlignment="1" applyProtection="1">
      <alignment horizontal="center"/>
    </xf>
    <xf numFmtId="0" fontId="6" fillId="0" borderId="62" xfId="0" applyNumberFormat="1" applyFont="1" applyBorder="1" applyAlignment="1" applyProtection="1">
      <alignment horizontal="center"/>
    </xf>
    <xf numFmtId="0" fontId="6" fillId="0" borderId="43" xfId="0" applyNumberFormat="1" applyFont="1" applyBorder="1" applyAlignment="1" applyProtection="1">
      <alignment horizontal="center"/>
    </xf>
    <xf numFmtId="0" fontId="6" fillId="0" borderId="50" xfId="0" applyFont="1" applyBorder="1" applyAlignment="1" applyProtection="1">
      <alignment horizontal="center"/>
    </xf>
    <xf numFmtId="2" fontId="6" fillId="0" borderId="53" xfId="0" applyNumberFormat="1" applyFont="1" applyBorder="1" applyAlignment="1" applyProtection="1">
      <alignment horizontal="center"/>
    </xf>
    <xf numFmtId="0" fontId="6" fillId="0" borderId="57" xfId="0" applyNumberFormat="1" applyFont="1" applyBorder="1" applyAlignment="1" applyProtection="1">
      <alignment horizontal="center"/>
    </xf>
    <xf numFmtId="0" fontId="6" fillId="0" borderId="11" xfId="0" applyFont="1" applyBorder="1" applyAlignment="1" applyProtection="1"/>
    <xf numFmtId="0" fontId="6" fillId="0" borderId="16" xfId="0" applyFont="1" applyBorder="1" applyAlignment="1" applyProtection="1"/>
    <xf numFmtId="0" fontId="4" fillId="0" borderId="11" xfId="0" applyFont="1" applyBorder="1" applyAlignment="1" applyProtection="1"/>
    <xf numFmtId="2" fontId="6" fillId="0" borderId="16" xfId="0" applyNumberFormat="1" applyFont="1" applyBorder="1" applyAlignment="1" applyProtection="1">
      <alignment horizontal="center"/>
    </xf>
    <xf numFmtId="0" fontId="15" fillId="0" borderId="50" xfId="0" applyFont="1" applyBorder="1" applyAlignment="1" applyProtection="1">
      <alignment horizontal="center"/>
    </xf>
    <xf numFmtId="167" fontId="6" fillId="0" borderId="53" xfId="0" applyNumberFormat="1" applyFont="1" applyBorder="1" applyAlignment="1" applyProtection="1">
      <alignment horizontal="center"/>
    </xf>
    <xf numFmtId="167" fontId="6" fillId="0" borderId="57" xfId="0" applyNumberFormat="1" applyFont="1" applyBorder="1" applyAlignment="1" applyProtection="1">
      <alignment horizontal="center"/>
    </xf>
    <xf numFmtId="167" fontId="6" fillId="0" borderId="62" xfId="0" applyNumberFormat="1" applyFont="1" applyBorder="1" applyAlignment="1" applyProtection="1">
      <alignment horizontal="center"/>
    </xf>
    <xf numFmtId="167" fontId="6" fillId="0" borderId="43" xfId="0" applyNumberFormat="1" applyFont="1" applyBorder="1" applyAlignment="1" applyProtection="1">
      <alignment horizontal="center"/>
    </xf>
    <xf numFmtId="167" fontId="6" fillId="0" borderId="50" xfId="0" applyNumberFormat="1" applyFont="1" applyBorder="1" applyAlignment="1" applyProtection="1">
      <alignment horizontal="center"/>
    </xf>
    <xf numFmtId="0" fontId="30" fillId="0" borderId="53" xfId="0" applyNumberFormat="1" applyFont="1" applyBorder="1" applyAlignment="1" applyProtection="1">
      <alignment horizontal="center"/>
    </xf>
    <xf numFmtId="0" fontId="30" fillId="0" borderId="57" xfId="0" applyNumberFormat="1" applyFont="1" applyBorder="1" applyAlignment="1" applyProtection="1">
      <alignment horizontal="center"/>
    </xf>
    <xf numFmtId="2" fontId="30" fillId="0" borderId="57" xfId="0" applyNumberFormat="1" applyFont="1" applyBorder="1" applyAlignment="1" applyProtection="1">
      <alignment horizontal="center"/>
    </xf>
    <xf numFmtId="0" fontId="30" fillId="0" borderId="62" xfId="0" applyNumberFormat="1" applyFont="1" applyBorder="1" applyAlignment="1" applyProtection="1">
      <alignment horizontal="center"/>
    </xf>
    <xf numFmtId="0" fontId="30" fillId="0" borderId="43" xfId="0" applyNumberFormat="1" applyFont="1" applyBorder="1" applyAlignment="1" applyProtection="1">
      <alignment horizontal="center"/>
    </xf>
    <xf numFmtId="0" fontId="6" fillId="4" borderId="53" xfId="0" applyNumberFormat="1" applyFont="1" applyFill="1" applyBorder="1" applyAlignment="1" applyProtection="1">
      <alignment horizontal="center" vertical="center"/>
    </xf>
    <xf numFmtId="0" fontId="6" fillId="4" borderId="57" xfId="0" applyNumberFormat="1" applyFont="1" applyFill="1" applyBorder="1" applyAlignment="1" applyProtection="1">
      <alignment horizontal="center" vertical="center"/>
    </xf>
    <xf numFmtId="0" fontId="6" fillId="4" borderId="62" xfId="0" applyNumberFormat="1" applyFont="1" applyFill="1" applyBorder="1" applyAlignment="1" applyProtection="1">
      <alignment horizontal="center" vertical="center"/>
    </xf>
    <xf numFmtId="0" fontId="6" fillId="4" borderId="43" xfId="0" applyNumberFormat="1" applyFont="1" applyFill="1" applyBorder="1" applyAlignment="1" applyProtection="1">
      <alignment horizontal="center" vertical="center"/>
    </xf>
    <xf numFmtId="0" fontId="30" fillId="4" borderId="53" xfId="0" applyNumberFormat="1" applyFont="1" applyFill="1" applyBorder="1" applyAlignment="1" applyProtection="1">
      <alignment horizontal="center" vertical="center"/>
    </xf>
    <xf numFmtId="0" fontId="30" fillId="4" borderId="57" xfId="0" applyNumberFormat="1" applyFont="1" applyFill="1" applyBorder="1" applyAlignment="1" applyProtection="1">
      <alignment horizontal="center" vertical="center"/>
    </xf>
    <xf numFmtId="0" fontId="30" fillId="4" borderId="62" xfId="0" applyNumberFormat="1" applyFont="1" applyFill="1" applyBorder="1" applyAlignment="1" applyProtection="1">
      <alignment horizontal="center" vertical="center"/>
    </xf>
    <xf numFmtId="0" fontId="30" fillId="4" borderId="43" xfId="0" applyNumberFormat="1" applyFont="1" applyFill="1" applyBorder="1" applyAlignment="1" applyProtection="1">
      <alignment horizontal="center" vertical="center"/>
    </xf>
    <xf numFmtId="2" fontId="30" fillId="0" borderId="53" xfId="0" applyNumberFormat="1" applyFont="1" applyBorder="1" applyAlignment="1" applyProtection="1">
      <alignment horizontal="center"/>
    </xf>
    <xf numFmtId="2" fontId="30" fillId="0" borderId="43" xfId="0" applyNumberFormat="1" applyFont="1" applyBorder="1" applyAlignment="1" applyProtection="1">
      <alignment horizontal="center"/>
    </xf>
    <xf numFmtId="0" fontId="30" fillId="4" borderId="92" xfId="0" applyNumberFormat="1" applyFont="1" applyFill="1" applyBorder="1" applyAlignment="1" applyProtection="1">
      <alignment horizontal="center" vertical="center"/>
    </xf>
    <xf numFmtId="0" fontId="30" fillId="4" borderId="98" xfId="0" applyNumberFormat="1" applyFont="1" applyFill="1" applyBorder="1" applyAlignment="1" applyProtection="1">
      <alignment horizontal="center" vertical="center"/>
    </xf>
    <xf numFmtId="0" fontId="30" fillId="4" borderId="103" xfId="0" applyNumberFormat="1" applyFont="1" applyFill="1" applyBorder="1" applyAlignment="1" applyProtection="1">
      <alignment horizontal="center" vertical="center"/>
    </xf>
    <xf numFmtId="0" fontId="30" fillId="4" borderId="107" xfId="0" applyNumberFormat="1" applyFont="1" applyFill="1" applyBorder="1" applyAlignment="1" applyProtection="1">
      <alignment horizontal="center" vertical="center"/>
    </xf>
    <xf numFmtId="0" fontId="30" fillId="4" borderId="98" xfId="0" applyFont="1" applyFill="1" applyBorder="1" applyAlignment="1" applyProtection="1">
      <alignment horizontal="center" vertical="center"/>
    </xf>
    <xf numFmtId="0" fontId="30" fillId="4" borderId="103" xfId="0" applyFont="1" applyFill="1" applyBorder="1" applyAlignment="1" applyProtection="1">
      <alignment horizontal="center" vertical="center"/>
    </xf>
    <xf numFmtId="0" fontId="6" fillId="4" borderId="11" xfId="0" applyFont="1" applyFill="1" applyBorder="1" applyAlignment="1" applyProtection="1">
      <alignment horizontal="center" vertical="center"/>
    </xf>
    <xf numFmtId="0" fontId="30" fillId="4" borderId="57" xfId="0" applyFont="1" applyFill="1" applyBorder="1" applyAlignment="1" applyProtection="1">
      <alignment horizontal="center" vertical="center"/>
    </xf>
    <xf numFmtId="0" fontId="30" fillId="0" borderId="53" xfId="0" applyFont="1" applyBorder="1" applyAlignment="1" applyProtection="1"/>
    <xf numFmtId="0" fontId="30" fillId="0" borderId="57" xfId="0" applyFont="1" applyBorder="1" applyAlignment="1" applyProtection="1"/>
    <xf numFmtId="0" fontId="30" fillId="0" borderId="62" xfId="0" applyFont="1" applyBorder="1" applyAlignment="1" applyProtection="1"/>
    <xf numFmtId="0" fontId="6" fillId="0" borderId="11" xfId="0" applyFont="1" applyBorder="1" applyAlignment="1" applyProtection="1">
      <alignment horizontal="center"/>
    </xf>
    <xf numFmtId="0" fontId="16" fillId="0" borderId="118" xfId="0" applyFont="1" applyBorder="1" applyAlignment="1" applyProtection="1">
      <alignment horizontal="center"/>
    </xf>
    <xf numFmtId="0" fontId="0" fillId="0" borderId="165" xfId="0" applyFont="1" applyBorder="1" applyAlignment="1" applyProtection="1"/>
    <xf numFmtId="0" fontId="0" fillId="0" borderId="140" xfId="0" applyFont="1" applyBorder="1" applyAlignment="1" applyProtection="1"/>
    <xf numFmtId="0" fontId="0" fillId="0" borderId="161" xfId="0" applyFont="1" applyBorder="1" applyAlignment="1" applyProtection="1"/>
    <xf numFmtId="168" fontId="16" fillId="4" borderId="5" xfId="0" applyNumberFormat="1" applyFont="1" applyFill="1" applyBorder="1" applyAlignment="1" applyProtection="1">
      <alignment vertical="center"/>
    </xf>
    <xf numFmtId="0" fontId="19" fillId="0" borderId="5" xfId="0" applyFont="1" applyBorder="1" applyAlignment="1" applyProtection="1"/>
    <xf numFmtId="165" fontId="31" fillId="0" borderId="0" xfId="0" applyNumberFormat="1" applyFont="1" applyBorder="1" applyAlignment="1" applyProtection="1">
      <alignment horizontal="center"/>
    </xf>
    <xf numFmtId="165" fontId="31" fillId="0" borderId="0" xfId="0" applyNumberFormat="1" applyFont="1" applyBorder="1" applyAlignment="1" applyProtection="1"/>
    <xf numFmtId="0" fontId="0" fillId="0" borderId="37" xfId="0" applyFont="1" applyBorder="1" applyAlignment="1" applyProtection="1"/>
    <xf numFmtId="0" fontId="0" fillId="0" borderId="160" xfId="0" applyFont="1" applyBorder="1" applyAlignment="1" applyProtection="1"/>
    <xf numFmtId="0" fontId="0" fillId="0" borderId="135" xfId="0" applyFont="1" applyBorder="1" applyAlignment="1" applyProtection="1"/>
    <xf numFmtId="0" fontId="6" fillId="0" borderId="43" xfId="0" applyFont="1" applyBorder="1" applyAlignment="1" applyProtection="1">
      <alignment horizontal="center"/>
    </xf>
    <xf numFmtId="0" fontId="6" fillId="0" borderId="78" xfId="0" applyFont="1" applyBorder="1" applyAlignment="1" applyProtection="1">
      <alignment horizontal="center"/>
    </xf>
    <xf numFmtId="0" fontId="6" fillId="0" borderId="79" xfId="0" applyFont="1" applyBorder="1" applyAlignment="1" applyProtection="1"/>
    <xf numFmtId="2" fontId="6" fillId="0" borderId="78" xfId="0" applyNumberFormat="1" applyFont="1" applyBorder="1" applyAlignment="1" applyProtection="1">
      <alignment horizontal="center"/>
    </xf>
    <xf numFmtId="2" fontId="6" fillId="0" borderId="79" xfId="0" applyNumberFormat="1" applyFont="1" applyBorder="1" applyAlignment="1" applyProtection="1">
      <alignment horizontal="center"/>
    </xf>
    <xf numFmtId="0" fontId="6" fillId="0" borderId="53" xfId="0" applyFont="1" applyBorder="1" applyAlignment="1" applyProtection="1">
      <alignment horizontal="center"/>
    </xf>
    <xf numFmtId="0" fontId="6" fillId="0" borderId="62" xfId="0" applyFont="1" applyBorder="1" applyAlignment="1" applyProtection="1">
      <alignment horizontal="center"/>
    </xf>
    <xf numFmtId="167" fontId="6" fillId="0" borderId="78" xfId="0" applyNumberFormat="1" applyFont="1" applyBorder="1" applyAlignment="1" applyProtection="1">
      <alignment horizontal="center"/>
    </xf>
    <xf numFmtId="0" fontId="6" fillId="4" borderId="78" xfId="0" applyFont="1" applyFill="1" applyBorder="1" applyAlignment="1" applyProtection="1">
      <alignment horizontal="center" vertical="center"/>
    </xf>
    <xf numFmtId="0" fontId="6" fillId="4" borderId="85" xfId="0" applyFont="1" applyFill="1" applyBorder="1" applyAlignment="1" applyProtection="1">
      <alignment horizontal="center" vertical="center"/>
    </xf>
    <xf numFmtId="2" fontId="30" fillId="0" borderId="62" xfId="0" applyNumberFormat="1" applyFont="1" applyBorder="1" applyAlignment="1" applyProtection="1">
      <alignment horizontal="center"/>
    </xf>
    <xf numFmtId="0" fontId="30" fillId="4" borderId="53" xfId="0" applyFont="1" applyFill="1" applyBorder="1" applyAlignment="1" applyProtection="1">
      <alignment horizontal="center" vertical="center"/>
    </xf>
    <xf numFmtId="0" fontId="30" fillId="4" borderId="62" xfId="0" applyFont="1" applyFill="1" applyBorder="1" applyAlignment="1" applyProtection="1">
      <alignment horizontal="center" vertical="center"/>
    </xf>
    <xf numFmtId="0" fontId="30" fillId="0" borderId="43" xfId="0" applyFont="1" applyBorder="1" applyAlignment="1" applyProtection="1">
      <alignment horizontal="center"/>
    </xf>
    <xf numFmtId="0" fontId="0" fillId="0" borderId="166" xfId="0" applyFont="1" applyBorder="1" applyAlignment="1" applyProtection="1"/>
    <xf numFmtId="0" fontId="0" fillId="0" borderId="163" xfId="0" applyFont="1" applyBorder="1" applyAlignment="1" applyProtection="1"/>
    <xf numFmtId="0" fontId="0" fillId="0" borderId="159" xfId="0" applyFont="1" applyBorder="1" applyAlignment="1" applyProtection="1"/>
    <xf numFmtId="0" fontId="31" fillId="0" borderId="0" xfId="0" applyFont="1" applyBorder="1" applyAlignment="1" applyProtection="1">
      <alignment horizontal="center"/>
    </xf>
    <xf numFmtId="0" fontId="0" fillId="0" borderId="136" xfId="0" applyFont="1" applyBorder="1" applyAlignment="1" applyProtection="1"/>
    <xf numFmtId="0" fontId="0" fillId="0" borderId="1" xfId="0" applyFont="1" applyBorder="1" applyAlignment="1" applyProtection="1"/>
    <xf numFmtId="49" fontId="6" fillId="4" borderId="43" xfId="0" applyNumberFormat="1" applyFont="1" applyFill="1" applyBorder="1" applyAlignment="1" applyProtection="1">
      <alignment horizontal="center" vertical="center"/>
    </xf>
    <xf numFmtId="49" fontId="6" fillId="4" borderId="53" xfId="0" applyNumberFormat="1" applyFont="1" applyFill="1" applyBorder="1" applyAlignment="1" applyProtection="1">
      <alignment horizontal="center" vertical="center"/>
    </xf>
    <xf numFmtId="49" fontId="6" fillId="4" borderId="57" xfId="0" applyNumberFormat="1" applyFont="1" applyFill="1" applyBorder="1" applyAlignment="1" applyProtection="1">
      <alignment horizontal="center" vertical="center"/>
    </xf>
    <xf numFmtId="49" fontId="6" fillId="4" borderId="62" xfId="0" applyNumberFormat="1" applyFont="1" applyFill="1" applyBorder="1" applyAlignment="1" applyProtection="1">
      <alignment horizontal="center" vertical="center"/>
    </xf>
    <xf numFmtId="49" fontId="6" fillId="0" borderId="43" xfId="0" applyNumberFormat="1" applyFont="1" applyBorder="1" applyAlignment="1" applyProtection="1">
      <alignment horizontal="center"/>
    </xf>
    <xf numFmtId="49" fontId="6" fillId="0" borderId="53" xfId="0" applyNumberFormat="1" applyFont="1" applyBorder="1" applyAlignment="1" applyProtection="1">
      <alignment horizontal="center"/>
    </xf>
    <xf numFmtId="49" fontId="6" fillId="0" borderId="57" xfId="0" applyNumberFormat="1" applyFont="1" applyBorder="1" applyAlignment="1" applyProtection="1">
      <alignment horizontal="center"/>
    </xf>
    <xf numFmtId="49" fontId="6" fillId="0" borderId="62" xfId="0" applyNumberFormat="1" applyFont="1" applyBorder="1" applyAlignment="1" applyProtection="1">
      <alignment horizontal="center"/>
    </xf>
    <xf numFmtId="1" fontId="6" fillId="0" borderId="50" xfId="0" applyNumberFormat="1" applyFont="1" applyBorder="1" applyAlignment="1" applyProtection="1">
      <alignment horizontal="center"/>
    </xf>
    <xf numFmtId="49" fontId="30" fillId="4" borderId="53" xfId="0" applyNumberFormat="1" applyFont="1" applyFill="1" applyBorder="1" applyAlignment="1" applyProtection="1">
      <alignment horizontal="center" vertical="center"/>
    </xf>
    <xf numFmtId="49" fontId="30" fillId="4" borderId="57" xfId="0" applyNumberFormat="1" applyFont="1" applyFill="1" applyBorder="1" applyAlignment="1" applyProtection="1">
      <alignment horizontal="center" vertical="center"/>
    </xf>
    <xf numFmtId="49" fontId="30" fillId="4" borderId="62" xfId="0" applyNumberFormat="1" applyFont="1" applyFill="1" applyBorder="1" applyAlignment="1" applyProtection="1">
      <alignment horizontal="center" vertical="center"/>
    </xf>
    <xf numFmtId="49" fontId="30" fillId="0" borderId="43" xfId="0" applyNumberFormat="1" applyFont="1" applyBorder="1" applyAlignment="1" applyProtection="1">
      <alignment horizontal="center"/>
    </xf>
    <xf numFmtId="49" fontId="30" fillId="4" borderId="43" xfId="0" applyNumberFormat="1" applyFont="1" applyFill="1" applyBorder="1" applyAlignment="1" applyProtection="1">
      <alignment horizontal="center" vertical="center"/>
    </xf>
    <xf numFmtId="49" fontId="30" fillId="4" borderId="93" xfId="0" applyNumberFormat="1" applyFont="1" applyFill="1" applyBorder="1" applyAlignment="1" applyProtection="1">
      <alignment horizontal="center" vertical="center"/>
    </xf>
    <xf numFmtId="49" fontId="30" fillId="4" borderId="99" xfId="0" applyNumberFormat="1" applyFont="1" applyFill="1" applyBorder="1" applyAlignment="1" applyProtection="1">
      <alignment horizontal="center" vertical="center"/>
    </xf>
    <xf numFmtId="49" fontId="30" fillId="4" borderId="104" xfId="0" applyNumberFormat="1" applyFont="1" applyFill="1" applyBorder="1" applyAlignment="1" applyProtection="1">
      <alignment horizontal="center" vertical="center"/>
    </xf>
    <xf numFmtId="49" fontId="30" fillId="4" borderId="108" xfId="0" applyNumberFormat="1" applyFont="1" applyFill="1" applyBorder="1" applyAlignment="1" applyProtection="1">
      <alignment horizontal="center" vertical="center"/>
    </xf>
    <xf numFmtId="49" fontId="30" fillId="0" borderId="53" xfId="0" applyNumberFormat="1" applyFont="1" applyBorder="1" applyAlignment="1" applyProtection="1">
      <alignment horizontal="center"/>
    </xf>
    <xf numFmtId="49" fontId="30" fillId="0" borderId="57" xfId="0" applyNumberFormat="1" applyFont="1" applyBorder="1" applyAlignment="1" applyProtection="1">
      <alignment horizontal="center"/>
    </xf>
    <xf numFmtId="49" fontId="30" fillId="0" borderId="62" xfId="0" applyNumberFormat="1" applyFont="1" applyBorder="1" applyAlignment="1" applyProtection="1">
      <alignment horizontal="center"/>
    </xf>
    <xf numFmtId="49" fontId="6" fillId="4" borderId="53" xfId="0" applyNumberFormat="1" applyFont="1" applyFill="1" applyBorder="1" applyAlignment="1" applyProtection="1">
      <alignment horizontal="left" vertical="center"/>
    </xf>
    <xf numFmtId="49" fontId="6" fillId="4" borderId="57" xfId="0" applyNumberFormat="1" applyFont="1" applyFill="1" applyBorder="1" applyAlignment="1" applyProtection="1">
      <alignment horizontal="left" vertical="center"/>
    </xf>
    <xf numFmtId="49" fontId="6" fillId="4" borderId="62" xfId="0" applyNumberFormat="1" applyFont="1" applyFill="1" applyBorder="1" applyAlignment="1" applyProtection="1">
      <alignment horizontal="left" vertical="center"/>
    </xf>
    <xf numFmtId="0" fontId="31" fillId="4" borderId="118" xfId="0" applyFont="1" applyFill="1" applyBorder="1" applyAlignment="1" applyProtection="1">
      <alignment horizontal="left" vertical="center"/>
    </xf>
    <xf numFmtId="0" fontId="31" fillId="4" borderId="5" xfId="0" applyFont="1" applyFill="1" applyBorder="1" applyAlignment="1" applyProtection="1">
      <alignment horizontal="left" vertical="center"/>
    </xf>
    <xf numFmtId="0" fontId="0" fillId="0" borderId="162" xfId="0" applyFont="1" applyBorder="1" applyAlignment="1" applyProtection="1"/>
    <xf numFmtId="0" fontId="0" fillId="0" borderId="21" xfId="0" applyFont="1" applyBorder="1" applyAlignment="1" applyProtection="1"/>
    <xf numFmtId="0" fontId="0" fillId="0" borderId="167" xfId="0" applyFont="1" applyBorder="1" applyAlignment="1" applyProtection="1"/>
    <xf numFmtId="0" fontId="0" fillId="0" borderId="141" xfId="0" applyFont="1" applyBorder="1" applyAlignment="1" applyProtection="1"/>
    <xf numFmtId="0" fontId="16" fillId="0" borderId="0" xfId="0" applyFont="1" applyBorder="1" applyAlignment="1" applyProtection="1">
      <alignment horizontal="center"/>
    </xf>
    <xf numFmtId="49" fontId="30" fillId="4" borderId="70" xfId="0" applyNumberFormat="1" applyFont="1" applyFill="1" applyBorder="1" applyAlignment="1" applyProtection="1">
      <alignment horizontal="center" vertical="center"/>
    </xf>
    <xf numFmtId="49" fontId="30" fillId="4" borderId="100" xfId="0" applyNumberFormat="1" applyFont="1" applyFill="1" applyBorder="1" applyAlignment="1" applyProtection="1">
      <alignment horizontal="center" vertical="center"/>
    </xf>
    <xf numFmtId="49" fontId="30" fillId="4" borderId="78" xfId="0" applyNumberFormat="1" applyFont="1" applyFill="1" applyBorder="1" applyAlignment="1" applyProtection="1">
      <alignment horizontal="center" vertical="center"/>
    </xf>
    <xf numFmtId="49" fontId="30" fillId="4" borderId="50" xfId="0" applyNumberFormat="1" applyFont="1" applyFill="1" applyBorder="1" applyAlignment="1" applyProtection="1">
      <alignment horizontal="center" vertical="center"/>
    </xf>
    <xf numFmtId="165" fontId="6" fillId="4" borderId="84" xfId="0" applyNumberFormat="1" applyFont="1" applyFill="1" applyBorder="1" applyAlignment="1" applyProtection="1">
      <alignment horizontal="center" vertical="center"/>
    </xf>
    <xf numFmtId="49" fontId="30" fillId="0" borderId="53" xfId="0" applyNumberFormat="1" applyFont="1" applyBorder="1" applyAlignment="1" applyProtection="1"/>
    <xf numFmtId="49" fontId="30" fillId="0" borderId="57" xfId="0" applyNumberFormat="1" applyFont="1" applyBorder="1" applyAlignment="1" applyProtection="1"/>
    <xf numFmtId="49" fontId="30" fillId="0" borderId="62" xfId="0" applyNumberFormat="1" applyFont="1" applyBorder="1" applyAlignment="1" applyProtection="1"/>
    <xf numFmtId="0" fontId="31" fillId="4" borderId="118" xfId="0" applyFont="1" applyFill="1" applyBorder="1" applyAlignment="1" applyProtection="1">
      <alignment horizontal="center" vertical="center"/>
    </xf>
    <xf numFmtId="0" fontId="31" fillId="4" borderId="5" xfId="0" applyFont="1" applyFill="1" applyBorder="1" applyAlignment="1" applyProtection="1">
      <alignment horizontal="center" vertical="center"/>
    </xf>
    <xf numFmtId="0" fontId="34" fillId="0" borderId="5" xfId="0" applyFont="1" applyBorder="1" applyAlignment="1" applyProtection="1"/>
    <xf numFmtId="0" fontId="35" fillId="4" borderId="5" xfId="0" applyFont="1" applyFill="1" applyBorder="1" applyAlignment="1" applyProtection="1">
      <alignment vertical="center"/>
    </xf>
    <xf numFmtId="0" fontId="6" fillId="0" borderId="5" xfId="0" applyFont="1" applyBorder="1" applyAlignment="1" applyProtection="1"/>
    <xf numFmtId="165" fontId="16" fillId="4" borderId="5" xfId="0" applyNumberFormat="1" applyFont="1" applyFill="1" applyBorder="1" applyAlignment="1" applyProtection="1">
      <alignment horizontal="center" vertical="center"/>
    </xf>
    <xf numFmtId="165" fontId="16" fillId="0" borderId="0" xfId="0" applyNumberFormat="1" applyFont="1" applyBorder="1" applyAlignment="1" applyProtection="1"/>
    <xf numFmtId="1" fontId="6" fillId="0" borderId="43" xfId="0" applyNumberFormat="1" applyFont="1" applyBorder="1" applyAlignment="1" applyProtection="1">
      <alignment horizontal="center"/>
    </xf>
    <xf numFmtId="3" fontId="6" fillId="0" borderId="43" xfId="0" applyNumberFormat="1" applyFont="1" applyBorder="1" applyAlignment="1" applyProtection="1">
      <alignment horizontal="center"/>
    </xf>
    <xf numFmtId="1" fontId="30" fillId="0" borderId="43" xfId="0" applyNumberFormat="1" applyFont="1" applyBorder="1" applyAlignment="1" applyProtection="1">
      <alignment horizontal="center"/>
    </xf>
    <xf numFmtId="3" fontId="30" fillId="4" borderId="70" xfId="0" applyNumberFormat="1" applyFont="1" applyFill="1" applyBorder="1" applyAlignment="1" applyProtection="1">
      <alignment horizontal="center" vertical="center"/>
    </xf>
    <xf numFmtId="3" fontId="30" fillId="4" borderId="100" xfId="0" applyNumberFormat="1" applyFont="1" applyFill="1" applyBorder="1" applyAlignment="1" applyProtection="1">
      <alignment horizontal="center" vertical="center"/>
    </xf>
    <xf numFmtId="3" fontId="30" fillId="4" borderId="78" xfId="0" applyNumberFormat="1" applyFont="1" applyFill="1" applyBorder="1" applyAlignment="1" applyProtection="1">
      <alignment horizontal="center" vertical="center"/>
    </xf>
    <xf numFmtId="3" fontId="30" fillId="4" borderId="50" xfId="0" applyNumberFormat="1" applyFont="1" applyFill="1" applyBorder="1" applyAlignment="1" applyProtection="1">
      <alignment horizontal="center" vertical="center"/>
    </xf>
    <xf numFmtId="0" fontId="30" fillId="4" borderId="70" xfId="0" applyNumberFormat="1" applyFont="1" applyFill="1" applyBorder="1" applyAlignment="1" applyProtection="1">
      <alignment horizontal="center" vertical="center"/>
    </xf>
    <xf numFmtId="0" fontId="30" fillId="4" borderId="100" xfId="0" applyNumberFormat="1" applyFont="1" applyFill="1" applyBorder="1" applyAlignment="1" applyProtection="1">
      <alignment horizontal="center" vertical="center"/>
    </xf>
    <xf numFmtId="0" fontId="30" fillId="4" borderId="78" xfId="0" applyNumberFormat="1" applyFont="1" applyFill="1" applyBorder="1" applyAlignment="1" applyProtection="1">
      <alignment horizontal="center" vertical="center"/>
    </xf>
    <xf numFmtId="0" fontId="30" fillId="4" borderId="50" xfId="0" applyNumberFormat="1" applyFont="1" applyFill="1" applyBorder="1" applyAlignment="1" applyProtection="1">
      <alignment horizontal="center" vertical="center"/>
    </xf>
    <xf numFmtId="1" fontId="30" fillId="0" borderId="53" xfId="0" applyNumberFormat="1" applyFont="1" applyBorder="1" applyAlignment="1" applyProtection="1">
      <alignment horizontal="center"/>
    </xf>
    <xf numFmtId="1" fontId="30" fillId="0" borderId="57" xfId="0" applyNumberFormat="1" applyFont="1" applyBorder="1" applyAlignment="1" applyProtection="1">
      <alignment horizontal="center"/>
    </xf>
    <xf numFmtId="1" fontId="30" fillId="4" borderId="50" xfId="0" applyNumberFormat="1" applyFont="1" applyFill="1" applyBorder="1" applyAlignment="1" applyProtection="1">
      <alignment horizontal="center" vertical="center"/>
    </xf>
    <xf numFmtId="3" fontId="30" fillId="0" borderId="53" xfId="0" applyNumberFormat="1" applyFont="1" applyBorder="1" applyAlignment="1" applyProtection="1">
      <alignment horizontal="center"/>
    </xf>
    <xf numFmtId="3" fontId="30" fillId="0" borderId="57" xfId="0" applyNumberFormat="1" applyFont="1" applyBorder="1" applyAlignment="1" applyProtection="1">
      <alignment horizontal="center"/>
    </xf>
    <xf numFmtId="3" fontId="30" fillId="0" borderId="62" xfId="0" applyNumberFormat="1" applyFont="1" applyBorder="1" applyAlignment="1" applyProtection="1">
      <alignment horizontal="center"/>
    </xf>
    <xf numFmtId="3" fontId="30" fillId="0" borderId="43" xfId="0" applyNumberFormat="1" applyFont="1" applyBorder="1" applyAlignment="1" applyProtection="1">
      <alignment horizontal="center"/>
    </xf>
    <xf numFmtId="0" fontId="34" fillId="0" borderId="159" xfId="0" applyFont="1" applyBorder="1" applyAlignment="1" applyProtection="1"/>
    <xf numFmtId="0" fontId="33" fillId="0" borderId="159" xfId="0" applyFont="1" applyBorder="1" applyAlignment="1" applyProtection="1"/>
    <xf numFmtId="0" fontId="38" fillId="0" borderId="5" xfId="0" applyFont="1" applyBorder="1" applyAlignment="1" applyProtection="1">
      <alignment horizontal="center"/>
    </xf>
    <xf numFmtId="0" fontId="37" fillId="4" borderId="164" xfId="0" applyFont="1" applyFill="1" applyBorder="1" applyAlignment="1" applyProtection="1">
      <alignment wrapText="1"/>
    </xf>
    <xf numFmtId="0" fontId="1" fillId="0" borderId="5" xfId="0" applyFont="1" applyBorder="1" applyAlignment="1" applyProtection="1"/>
    <xf numFmtId="0" fontId="1" fillId="0" borderId="35" xfId="0" applyFont="1" applyBorder="1" applyAlignment="1" applyProtection="1"/>
    <xf numFmtId="0" fontId="1" fillId="0" borderId="0" xfId="0" applyFont="1" applyBorder="1" applyAlignment="1" applyProtection="1"/>
    <xf numFmtId="0" fontId="1" fillId="0" borderId="31" xfId="0" applyFont="1" applyBorder="1" applyAlignment="1" applyProtection="1"/>
    <xf numFmtId="166" fontId="6" fillId="4" borderId="43" xfId="0" applyNumberFormat="1" applyFont="1" applyFill="1" applyBorder="1" applyAlignment="1" applyProtection="1">
      <alignment horizontal="right" vertical="center"/>
    </xf>
    <xf numFmtId="166" fontId="6" fillId="4" borderId="53" xfId="0" applyNumberFormat="1" applyFont="1" applyFill="1" applyBorder="1" applyAlignment="1" applyProtection="1">
      <alignment horizontal="right" vertical="center"/>
    </xf>
    <xf numFmtId="166" fontId="6" fillId="0" borderId="62" xfId="0" applyNumberFormat="1" applyFont="1" applyBorder="1" applyAlignment="1" applyProtection="1">
      <alignment horizontal="center"/>
    </xf>
    <xf numFmtId="166" fontId="6" fillId="4" borderId="50" xfId="0" applyNumberFormat="1" applyFont="1" applyFill="1" applyBorder="1" applyAlignment="1" applyProtection="1">
      <alignment horizontal="right" vertical="center"/>
    </xf>
    <xf numFmtId="166" fontId="6" fillId="4" borderId="62" xfId="0" applyNumberFormat="1" applyFont="1" applyFill="1" applyBorder="1" applyAlignment="1" applyProtection="1">
      <alignment horizontal="center" vertical="center"/>
    </xf>
    <xf numFmtId="166" fontId="6" fillId="4" borderId="57" xfId="0" applyNumberFormat="1" applyFont="1" applyFill="1" applyBorder="1" applyAlignment="1" applyProtection="1">
      <alignment horizontal="right" vertical="center"/>
    </xf>
    <xf numFmtId="166" fontId="6" fillId="4" borderId="62" xfId="0" applyNumberFormat="1" applyFont="1" applyFill="1" applyBorder="1" applyAlignment="1" applyProtection="1">
      <alignment horizontal="right" vertical="center"/>
    </xf>
    <xf numFmtId="166" fontId="6" fillId="4" borderId="43" xfId="0" applyNumberFormat="1" applyFont="1" applyFill="1" applyBorder="1" applyAlignment="1" applyProtection="1">
      <alignment horizontal="center" vertical="center"/>
    </xf>
    <xf numFmtId="166" fontId="6" fillId="0" borderId="43" xfId="0" applyNumberFormat="1" applyFont="1" applyBorder="1" applyAlignment="1" applyProtection="1">
      <alignment horizontal="center"/>
    </xf>
    <xf numFmtId="166" fontId="6" fillId="4" borderId="16" xfId="0" applyNumberFormat="1" applyFont="1" applyFill="1" applyBorder="1" applyAlignment="1" applyProtection="1">
      <alignment horizontal="right" vertical="center"/>
    </xf>
    <xf numFmtId="166" fontId="6" fillId="0" borderId="11" xfId="0" applyNumberFormat="1" applyFont="1" applyBorder="1" applyAlignment="1" applyProtection="1">
      <alignment horizontal="right"/>
    </xf>
    <xf numFmtId="166" fontId="6" fillId="0" borderId="16" xfId="0" applyNumberFormat="1" applyFont="1" applyBorder="1" applyAlignment="1" applyProtection="1">
      <alignment horizontal="right"/>
    </xf>
    <xf numFmtId="166" fontId="15" fillId="0" borderId="50" xfId="0" applyNumberFormat="1" applyFont="1" applyBorder="1" applyAlignment="1" applyProtection="1">
      <alignment horizontal="center"/>
    </xf>
    <xf numFmtId="166" fontId="6" fillId="4" borderId="70" xfId="0" applyNumberFormat="1" applyFont="1" applyFill="1" applyBorder="1" applyAlignment="1" applyProtection="1">
      <alignment horizontal="right" vertical="center"/>
    </xf>
    <xf numFmtId="166" fontId="6" fillId="4" borderId="53" xfId="0" applyNumberFormat="1" applyFont="1" applyFill="1" applyBorder="1" applyAlignment="1" applyProtection="1">
      <alignment horizontal="center" vertical="center"/>
    </xf>
    <xf numFmtId="166" fontId="6" fillId="4" borderId="57" xfId="0" applyNumberFormat="1" applyFont="1" applyFill="1" applyBorder="1" applyAlignment="1" applyProtection="1">
      <alignment horizontal="center" vertical="center"/>
    </xf>
    <xf numFmtId="166" fontId="6" fillId="4" borderId="50" xfId="0" applyNumberFormat="1" applyFont="1" applyFill="1" applyBorder="1" applyAlignment="1" applyProtection="1">
      <alignment horizontal="center" vertical="center"/>
    </xf>
    <xf numFmtId="166" fontId="30" fillId="4" borderId="53" xfId="0" applyNumberFormat="1" applyFont="1" applyFill="1" applyBorder="1" applyAlignment="1" applyProtection="1">
      <alignment horizontal="right" vertical="center"/>
    </xf>
    <xf numFmtId="166" fontId="30" fillId="4" borderId="57" xfId="0" applyNumberFormat="1" applyFont="1" applyFill="1" applyBorder="1" applyAlignment="1" applyProtection="1">
      <alignment horizontal="right" vertical="center"/>
    </xf>
    <xf numFmtId="166" fontId="30" fillId="4" borderId="62" xfId="0" applyNumberFormat="1" applyFont="1" applyFill="1" applyBorder="1" applyAlignment="1" applyProtection="1">
      <alignment horizontal="right" vertical="center"/>
    </xf>
    <xf numFmtId="166" fontId="30" fillId="0" borderId="43" xfId="0" applyNumberFormat="1" applyFont="1" applyBorder="1" applyAlignment="1" applyProtection="1">
      <alignment horizontal="center"/>
    </xf>
    <xf numFmtId="166" fontId="30" fillId="4" borderId="43" xfId="0" applyNumberFormat="1" applyFont="1" applyFill="1" applyBorder="1" applyAlignment="1" applyProtection="1">
      <alignment horizontal="center" vertical="center"/>
    </xf>
    <xf numFmtId="166" fontId="6" fillId="4" borderId="84" xfId="0" applyNumberFormat="1" applyFont="1" applyFill="1" applyBorder="1" applyAlignment="1" applyProtection="1">
      <alignment horizontal="center" vertical="center"/>
    </xf>
    <xf numFmtId="166" fontId="30" fillId="4" borderId="92" xfId="0" applyNumberFormat="1" applyFont="1" applyFill="1" applyBorder="1" applyAlignment="1" applyProtection="1">
      <alignment horizontal="right" vertical="center"/>
    </xf>
    <xf numFmtId="166" fontId="30" fillId="4" borderId="98" xfId="0" applyNumberFormat="1" applyFont="1" applyFill="1" applyBorder="1" applyAlignment="1" applyProtection="1">
      <alignment horizontal="right" vertical="center"/>
    </xf>
    <xf numFmtId="166" fontId="30" fillId="4" borderId="103" xfId="0" applyNumberFormat="1" applyFont="1" applyFill="1" applyBorder="1" applyAlignment="1" applyProtection="1">
      <alignment horizontal="right" vertical="center"/>
    </xf>
    <xf numFmtId="166" fontId="30" fillId="4" borderId="107" xfId="0" applyNumberFormat="1" applyFont="1" applyFill="1" applyBorder="1" applyAlignment="1" applyProtection="1">
      <alignment horizontal="right" vertical="center"/>
    </xf>
    <xf numFmtId="166" fontId="30" fillId="0" borderId="92" xfId="0" applyNumberFormat="1" applyFont="1" applyBorder="1" applyAlignment="1" applyProtection="1"/>
    <xf numFmtId="166" fontId="30" fillId="0" borderId="98" xfId="0" applyNumberFormat="1" applyFont="1" applyBorder="1" applyAlignment="1" applyProtection="1"/>
    <xf numFmtId="166" fontId="30" fillId="0" borderId="103" xfId="0" applyNumberFormat="1" applyFont="1" applyBorder="1" applyAlignment="1" applyProtection="1"/>
    <xf numFmtId="166" fontId="30" fillId="0" borderId="107" xfId="0" applyNumberFormat="1" applyFont="1" applyBorder="1" applyAlignment="1" applyProtection="1"/>
    <xf numFmtId="166" fontId="6" fillId="0" borderId="84" xfId="0" applyNumberFormat="1" applyFont="1" applyBorder="1" applyAlignment="1" applyProtection="1"/>
    <xf numFmtId="166" fontId="30" fillId="0" borderId="53" xfId="0" applyNumberFormat="1" applyFont="1" applyBorder="1" applyAlignment="1" applyProtection="1">
      <alignment horizontal="right"/>
    </xf>
    <xf numFmtId="166" fontId="30" fillId="0" borderId="57" xfId="0" applyNumberFormat="1" applyFont="1" applyBorder="1" applyAlignment="1" applyProtection="1">
      <alignment horizontal="right"/>
    </xf>
    <xf numFmtId="166" fontId="30" fillId="4" borderId="107" xfId="0" applyNumberFormat="1" applyFont="1" applyFill="1" applyBorder="1" applyAlignment="1" applyProtection="1">
      <alignment horizontal="center" vertical="center"/>
    </xf>
    <xf numFmtId="166" fontId="6" fillId="4" borderId="16" xfId="0" applyNumberFormat="1" applyFont="1" applyFill="1" applyBorder="1" applyAlignment="1" applyProtection="1">
      <alignment horizontal="center" vertical="center"/>
    </xf>
    <xf numFmtId="166" fontId="6" fillId="4" borderId="11" xfId="0" applyNumberFormat="1" applyFont="1" applyFill="1" applyBorder="1" applyAlignment="1" applyProtection="1">
      <alignment horizontal="center" vertical="center"/>
    </xf>
    <xf numFmtId="166" fontId="30" fillId="4" borderId="53" xfId="0" applyNumberFormat="1" applyFont="1" applyFill="1" applyBorder="1" applyAlignment="1" applyProtection="1">
      <alignment horizontal="center" vertical="center"/>
    </xf>
    <xf numFmtId="166" fontId="30" fillId="4" borderId="57" xfId="0" applyNumberFormat="1" applyFont="1" applyFill="1" applyBorder="1" applyAlignment="1" applyProtection="1">
      <alignment horizontal="center" vertical="center"/>
    </xf>
    <xf numFmtId="166" fontId="30" fillId="4" borderId="62" xfId="0" applyNumberFormat="1" applyFont="1" applyFill="1" applyBorder="1" applyAlignment="1" applyProtection="1">
      <alignment horizontal="center" vertical="center"/>
    </xf>
    <xf numFmtId="166" fontId="30" fillId="0" borderId="62" xfId="0" applyNumberFormat="1" applyFont="1" applyBorder="1" applyAlignment="1" applyProtection="1">
      <alignment horizontal="right"/>
    </xf>
    <xf numFmtId="166" fontId="6" fillId="4" borderId="0" xfId="0" applyNumberFormat="1" applyFont="1" applyFill="1" applyBorder="1" applyAlignment="1" applyProtection="1">
      <alignment horizontal="center" vertical="center"/>
    </xf>
    <xf numFmtId="166" fontId="6" fillId="4" borderId="11" xfId="0" applyNumberFormat="1" applyFont="1" applyFill="1" applyBorder="1" applyAlignment="1" applyProtection="1">
      <alignment horizontal="right" vertical="center"/>
    </xf>
    <xf numFmtId="165" fontId="16" fillId="4" borderId="5" xfId="0" applyNumberFormat="1" applyFont="1" applyFill="1" applyBorder="1" applyAlignment="1" applyProtection="1">
      <alignment horizontal="right" vertical="center"/>
    </xf>
    <xf numFmtId="0" fontId="0" fillId="0" borderId="172" xfId="0" applyFont="1" applyBorder="1" applyAlignment="1" applyProtection="1"/>
    <xf numFmtId="0" fontId="12" fillId="0" borderId="37" xfId="0" applyFont="1" applyBorder="1" applyAlignment="1" applyProtection="1"/>
    <xf numFmtId="0" fontId="12" fillId="0" borderId="37" xfId="0" applyFont="1" applyBorder="1" applyAlignment="1" applyProtection="1">
      <alignment horizontal="center"/>
    </xf>
    <xf numFmtId="0" fontId="12" fillId="0" borderId="0" xfId="0" applyFont="1" applyBorder="1" applyAlignment="1" applyProtection="1"/>
    <xf numFmtId="0" fontId="12" fillId="0" borderId="0" xfId="0" applyFont="1" applyBorder="1" applyAlignment="1" applyProtection="1">
      <alignment horizontal="center"/>
    </xf>
    <xf numFmtId="170" fontId="25" fillId="4" borderId="40" xfId="1" applyNumberFormat="1" applyFont="1" applyFill="1" applyBorder="1" applyAlignment="1" applyProtection="1">
      <alignment horizontal="center" vertical="center"/>
    </xf>
    <xf numFmtId="49" fontId="6" fillId="4" borderId="46" xfId="0" applyNumberFormat="1" applyFont="1" applyFill="1" applyBorder="1" applyAlignment="1" applyProtection="1">
      <alignment horizontal="center" vertical="center" wrapText="1"/>
    </xf>
    <xf numFmtId="49" fontId="4" fillId="4" borderId="47" xfId="0" applyNumberFormat="1" applyFont="1" applyFill="1" applyBorder="1" applyAlignment="1" applyProtection="1">
      <alignment horizontal="center" vertical="center"/>
    </xf>
    <xf numFmtId="49" fontId="6" fillId="4" borderId="0" xfId="0" applyNumberFormat="1" applyFont="1" applyFill="1" applyBorder="1" applyAlignment="1" applyProtection="1">
      <alignment horizontal="center" vertical="center" wrapText="1"/>
    </xf>
    <xf numFmtId="49" fontId="4" fillId="4" borderId="51" xfId="0" applyNumberFormat="1" applyFont="1" applyFill="1" applyBorder="1" applyAlignment="1" applyProtection="1">
      <alignment horizontal="center" vertical="center"/>
    </xf>
    <xf numFmtId="0" fontId="6" fillId="5" borderId="53" xfId="0" applyFont="1" applyFill="1" applyBorder="1" applyAlignment="1" applyProtection="1">
      <alignment horizontal="center" vertical="center"/>
    </xf>
    <xf numFmtId="0" fontId="6" fillId="6" borderId="53" xfId="0" applyFont="1" applyFill="1" applyBorder="1" applyAlignment="1" applyProtection="1">
      <alignment horizontal="center" vertical="center"/>
    </xf>
    <xf numFmtId="0" fontId="6" fillId="7" borderId="53" xfId="0" applyFont="1" applyFill="1" applyBorder="1" applyAlignment="1" applyProtection="1">
      <alignment horizontal="center" vertical="center"/>
    </xf>
    <xf numFmtId="0" fontId="6" fillId="8" borderId="53" xfId="0" applyFont="1" applyFill="1" applyBorder="1" applyAlignment="1" applyProtection="1">
      <alignment horizontal="center" vertical="center"/>
    </xf>
    <xf numFmtId="0" fontId="6" fillId="9" borderId="53" xfId="0" applyFont="1" applyFill="1" applyBorder="1" applyAlignment="1" applyProtection="1">
      <alignment horizontal="center" vertical="center"/>
    </xf>
    <xf numFmtId="0" fontId="6" fillId="10" borderId="53" xfId="0" applyFont="1" applyFill="1" applyBorder="1" applyAlignment="1" applyProtection="1">
      <alignment horizontal="center" vertical="center"/>
    </xf>
    <xf numFmtId="0" fontId="26" fillId="4" borderId="45" xfId="0" applyFont="1" applyFill="1" applyBorder="1" applyAlignment="1" applyProtection="1">
      <alignment horizontal="center" vertical="center"/>
    </xf>
    <xf numFmtId="0" fontId="6" fillId="4" borderId="54" xfId="0" applyFont="1" applyFill="1" applyBorder="1" applyAlignment="1" applyProtection="1">
      <alignment horizontal="center" vertical="center"/>
    </xf>
    <xf numFmtId="0" fontId="26" fillId="0" borderId="46" xfId="0" applyFont="1" applyBorder="1" applyAlignment="1" applyProtection="1">
      <alignment horizontal="center"/>
    </xf>
    <xf numFmtId="166" fontId="6" fillId="13" borderId="55" xfId="0" applyNumberFormat="1" applyFont="1" applyFill="1" applyBorder="1" applyAlignment="1" applyProtection="1">
      <alignment horizontal="center"/>
    </xf>
    <xf numFmtId="0" fontId="6" fillId="5" borderId="57" xfId="0" applyFont="1" applyFill="1" applyBorder="1" applyAlignment="1" applyProtection="1">
      <alignment horizontal="center" vertical="center"/>
    </xf>
    <xf numFmtId="0" fontId="6" fillId="6" borderId="57" xfId="0" applyFont="1" applyFill="1" applyBorder="1" applyAlignment="1" applyProtection="1">
      <alignment horizontal="center" vertical="center"/>
    </xf>
    <xf numFmtId="0" fontId="6" fillId="7" borderId="57" xfId="0" applyFont="1" applyFill="1" applyBorder="1" applyAlignment="1" applyProtection="1">
      <alignment horizontal="center" vertical="center"/>
    </xf>
    <xf numFmtId="0" fontId="6" fillId="8" borderId="57" xfId="0" applyFont="1" applyFill="1" applyBorder="1" applyAlignment="1" applyProtection="1">
      <alignment horizontal="center" vertical="center"/>
    </xf>
    <xf numFmtId="0" fontId="6" fillId="9" borderId="57" xfId="0" applyFont="1" applyFill="1" applyBorder="1" applyAlignment="1" applyProtection="1">
      <alignment horizontal="center" vertical="center"/>
    </xf>
    <xf numFmtId="0" fontId="6" fillId="10" borderId="57" xfId="0" applyFont="1" applyFill="1" applyBorder="1" applyAlignment="1" applyProtection="1">
      <alignment horizontal="center" vertical="center"/>
    </xf>
    <xf numFmtId="0" fontId="6" fillId="4" borderId="58" xfId="0" applyFont="1" applyFill="1" applyBorder="1" applyAlignment="1" applyProtection="1">
      <alignment horizontal="center" vertical="center"/>
    </xf>
    <xf numFmtId="166" fontId="6" fillId="13" borderId="60" xfId="0" applyNumberFormat="1" applyFont="1" applyFill="1" applyBorder="1" applyAlignment="1" applyProtection="1">
      <alignment horizontal="center"/>
    </xf>
    <xf numFmtId="0" fontId="6" fillId="5" borderId="62" xfId="0" applyFont="1" applyFill="1" applyBorder="1" applyAlignment="1" applyProtection="1">
      <alignment horizontal="center" vertical="center"/>
    </xf>
    <xf numFmtId="0" fontId="6" fillId="6" borderId="62" xfId="0" applyFont="1" applyFill="1" applyBorder="1" applyAlignment="1" applyProtection="1">
      <alignment horizontal="center" vertical="center"/>
    </xf>
    <xf numFmtId="0" fontId="6" fillId="7" borderId="62" xfId="0" applyFont="1" applyFill="1" applyBorder="1" applyAlignment="1" applyProtection="1">
      <alignment horizontal="center" vertical="center"/>
    </xf>
    <xf numFmtId="0" fontId="6" fillId="8" borderId="62" xfId="0" applyFont="1" applyFill="1" applyBorder="1" applyAlignment="1" applyProtection="1">
      <alignment horizontal="center" vertical="center"/>
    </xf>
    <xf numFmtId="0" fontId="6" fillId="9" borderId="62" xfId="0" applyFont="1" applyFill="1" applyBorder="1" applyAlignment="1" applyProtection="1">
      <alignment horizontal="center" vertical="center"/>
    </xf>
    <xf numFmtId="0" fontId="6" fillId="10" borderId="62" xfId="0" applyFont="1" applyFill="1" applyBorder="1" applyAlignment="1" applyProtection="1">
      <alignment horizontal="center" vertical="center"/>
    </xf>
    <xf numFmtId="0" fontId="6" fillId="4" borderId="63" xfId="0" applyFont="1" applyFill="1" applyBorder="1" applyAlignment="1" applyProtection="1">
      <alignment horizontal="center" vertical="center"/>
    </xf>
    <xf numFmtId="0" fontId="6" fillId="5" borderId="43" xfId="0" applyFont="1" applyFill="1" applyBorder="1" applyAlignment="1" applyProtection="1">
      <alignment horizontal="center" vertical="center"/>
    </xf>
    <xf numFmtId="0" fontId="6" fillId="6" borderId="43" xfId="0" applyFont="1" applyFill="1" applyBorder="1" applyAlignment="1" applyProtection="1">
      <alignment horizontal="center" vertical="center"/>
    </xf>
    <xf numFmtId="0" fontId="6" fillId="7" borderId="43" xfId="0" applyFont="1" applyFill="1" applyBorder="1" applyAlignment="1" applyProtection="1">
      <alignment horizontal="center" vertical="center"/>
    </xf>
    <xf numFmtId="0" fontId="6" fillId="8" borderId="43" xfId="0" applyFont="1" applyFill="1" applyBorder="1" applyAlignment="1" applyProtection="1">
      <alignment horizontal="center" vertical="center"/>
    </xf>
    <xf numFmtId="0" fontId="6" fillId="9" borderId="43" xfId="0" applyFont="1" applyFill="1" applyBorder="1" applyAlignment="1" applyProtection="1">
      <alignment horizontal="center" vertical="center"/>
    </xf>
    <xf numFmtId="0" fontId="6" fillId="10" borderId="43" xfId="0" applyFont="1" applyFill="1" applyBorder="1" applyAlignment="1" applyProtection="1">
      <alignment horizontal="center" vertical="center"/>
    </xf>
    <xf numFmtId="0" fontId="6" fillId="4" borderId="44" xfId="0" applyFont="1" applyFill="1" applyBorder="1" applyAlignment="1" applyProtection="1">
      <alignment horizontal="center" vertical="center"/>
    </xf>
    <xf numFmtId="166" fontId="6" fillId="13" borderId="64" xfId="0" applyNumberFormat="1" applyFont="1" applyFill="1" applyBorder="1" applyAlignment="1" applyProtection="1">
      <alignment horizontal="center"/>
    </xf>
    <xf numFmtId="0" fontId="26" fillId="4" borderId="50" xfId="0" applyFont="1" applyFill="1" applyBorder="1" applyAlignment="1" applyProtection="1">
      <alignment horizontal="center" vertical="center"/>
    </xf>
    <xf numFmtId="49" fontId="6" fillId="4" borderId="50" xfId="0" applyNumberFormat="1" applyFont="1" applyFill="1" applyBorder="1" applyAlignment="1" applyProtection="1">
      <alignment horizontal="center" vertical="center"/>
    </xf>
    <xf numFmtId="0" fontId="26" fillId="0" borderId="4" xfId="0" applyFont="1" applyBorder="1" applyAlignment="1" applyProtection="1">
      <alignment horizontal="center"/>
    </xf>
    <xf numFmtId="166" fontId="6" fillId="0" borderId="67" xfId="0" applyNumberFormat="1" applyFont="1" applyBorder="1" applyAlignment="1" applyProtection="1">
      <alignment horizontal="center"/>
    </xf>
    <xf numFmtId="0" fontId="6" fillId="4" borderId="70" xfId="0" applyFont="1" applyFill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/>
    </xf>
    <xf numFmtId="166" fontId="6" fillId="0" borderId="51" xfId="0" applyNumberFormat="1" applyFont="1" applyBorder="1" applyAlignment="1" applyProtection="1">
      <alignment horizontal="center"/>
    </xf>
    <xf numFmtId="166" fontId="6" fillId="13" borderId="71" xfId="0" applyNumberFormat="1" applyFont="1" applyFill="1" applyBorder="1" applyAlignment="1" applyProtection="1">
      <alignment horizontal="center"/>
    </xf>
    <xf numFmtId="166" fontId="6" fillId="13" borderId="72" xfId="0" applyNumberFormat="1" applyFont="1" applyFill="1" applyBorder="1" applyAlignment="1" applyProtection="1">
      <alignment horizontal="center"/>
    </xf>
    <xf numFmtId="166" fontId="6" fillId="13" borderId="73" xfId="0" applyNumberFormat="1" applyFont="1" applyFill="1" applyBorder="1" applyAlignment="1" applyProtection="1">
      <alignment horizontal="center"/>
    </xf>
    <xf numFmtId="0" fontId="26" fillId="11" borderId="53" xfId="0" applyFont="1" applyFill="1" applyBorder="1" applyAlignment="1" applyProtection="1">
      <alignment horizontal="center" vertical="center"/>
    </xf>
    <xf numFmtId="0" fontId="26" fillId="12" borderId="54" xfId="0" applyFont="1" applyFill="1" applyBorder="1" applyAlignment="1" applyProtection="1">
      <alignment horizontal="center" vertical="center"/>
    </xf>
    <xf numFmtId="0" fontId="6" fillId="0" borderId="46" xfId="0" applyFont="1" applyBorder="1" applyAlignment="1" applyProtection="1">
      <alignment horizontal="center"/>
    </xf>
    <xf numFmtId="0" fontId="26" fillId="11" borderId="57" xfId="0" applyFont="1" applyFill="1" applyBorder="1" applyAlignment="1" applyProtection="1">
      <alignment horizontal="center" vertical="center"/>
    </xf>
    <xf numFmtId="0" fontId="26" fillId="12" borderId="58" xfId="0" applyFont="1" applyFill="1" applyBorder="1" applyAlignment="1" applyProtection="1">
      <alignment horizontal="center" vertical="center"/>
    </xf>
    <xf numFmtId="0" fontId="26" fillId="11" borderId="62" xfId="0" applyFont="1" applyFill="1" applyBorder="1" applyAlignment="1" applyProtection="1">
      <alignment horizontal="center" vertical="center"/>
    </xf>
    <xf numFmtId="0" fontId="26" fillId="12" borderId="63" xfId="0" applyFont="1" applyFill="1" applyBorder="1" applyAlignment="1" applyProtection="1">
      <alignment horizontal="center" vertical="center"/>
    </xf>
    <xf numFmtId="0" fontId="26" fillId="11" borderId="43" xfId="0" applyFont="1" applyFill="1" applyBorder="1" applyAlignment="1" applyProtection="1">
      <alignment horizontal="center" vertical="center"/>
    </xf>
    <xf numFmtId="0" fontId="26" fillId="12" borderId="44" xfId="0" applyFont="1" applyFill="1" applyBorder="1" applyAlignment="1" applyProtection="1">
      <alignment horizontal="center" vertical="center"/>
    </xf>
    <xf numFmtId="166" fontId="6" fillId="13" borderId="74" xfId="0" applyNumberFormat="1" applyFont="1" applyFill="1" applyBorder="1" applyAlignment="1" applyProtection="1">
      <alignment horizontal="center"/>
    </xf>
    <xf numFmtId="0" fontId="26" fillId="4" borderId="16" xfId="0" applyFont="1" applyFill="1" applyBorder="1" applyAlignment="1" applyProtection="1">
      <alignment horizontal="center" vertical="center"/>
    </xf>
    <xf numFmtId="166" fontId="6" fillId="0" borderId="76" xfId="0" applyNumberFormat="1" applyFont="1" applyBorder="1" applyAlignment="1" applyProtection="1">
      <alignment horizontal="center"/>
    </xf>
    <xf numFmtId="0" fontId="26" fillId="4" borderId="11" xfId="0" applyFont="1" applyFill="1" applyBorder="1" applyAlignment="1" applyProtection="1">
      <alignment horizontal="center" vertical="center"/>
    </xf>
    <xf numFmtId="49" fontId="6" fillId="4" borderId="11" xfId="0" applyNumberFormat="1" applyFont="1" applyFill="1" applyBorder="1" applyAlignment="1" applyProtection="1">
      <alignment horizontal="center" vertical="center"/>
    </xf>
    <xf numFmtId="166" fontId="6" fillId="0" borderId="40" xfId="0" applyNumberFormat="1" applyFont="1" applyBorder="1" applyAlignment="1" applyProtection="1">
      <alignment horizontal="center"/>
    </xf>
    <xf numFmtId="0" fontId="6" fillId="4" borderId="45" xfId="0" applyFont="1" applyFill="1" applyBorder="1" applyAlignment="1" applyProtection="1">
      <alignment horizontal="center" vertical="center"/>
    </xf>
    <xf numFmtId="0" fontId="6" fillId="0" borderId="46" xfId="0" applyFont="1" applyBorder="1" applyAlignment="1" applyProtection="1"/>
    <xf numFmtId="0" fontId="15" fillId="0" borderId="0" xfId="0" applyFont="1" applyBorder="1" applyAlignment="1" applyProtection="1"/>
    <xf numFmtId="166" fontId="15" fillId="0" borderId="51" xfId="0" applyNumberFormat="1" applyFont="1" applyBorder="1" applyAlignment="1" applyProtection="1">
      <alignment horizontal="center"/>
    </xf>
    <xf numFmtId="0" fontId="6" fillId="0" borderId="81" xfId="0" applyFont="1" applyBorder="1" applyAlignment="1" applyProtection="1"/>
    <xf numFmtId="0" fontId="6" fillId="0" borderId="89" xfId="0" applyFont="1" applyBorder="1" applyAlignment="1" applyProtection="1"/>
    <xf numFmtId="166" fontId="6" fillId="0" borderId="90" xfId="0" applyNumberFormat="1" applyFont="1" applyBorder="1" applyAlignment="1" applyProtection="1">
      <alignment horizontal="center"/>
    </xf>
    <xf numFmtId="0" fontId="0" fillId="5" borderId="53" xfId="0" applyFont="1" applyFill="1" applyBorder="1" applyAlignment="1" applyProtection="1"/>
    <xf numFmtId="0" fontId="6" fillId="15" borderId="53" xfId="0" applyFont="1" applyFill="1" applyBorder="1" applyAlignment="1" applyProtection="1">
      <alignment horizontal="center" vertical="center"/>
    </xf>
    <xf numFmtId="0" fontId="6" fillId="4" borderId="94" xfId="0" applyFont="1" applyFill="1" applyBorder="1" applyAlignment="1" applyProtection="1">
      <alignment horizontal="center" vertical="center"/>
    </xf>
    <xf numFmtId="49" fontId="6" fillId="4" borderId="91" xfId="0" applyNumberFormat="1" applyFont="1" applyFill="1" applyBorder="1" applyAlignment="1" applyProtection="1">
      <alignment horizontal="center" vertical="center"/>
    </xf>
    <xf numFmtId="0" fontId="6" fillId="4" borderId="95" xfId="0" applyFont="1" applyFill="1" applyBorder="1" applyAlignment="1" applyProtection="1">
      <alignment horizontal="center" vertical="center"/>
    </xf>
    <xf numFmtId="0" fontId="6" fillId="0" borderId="96" xfId="0" applyFont="1" applyBorder="1" applyAlignment="1" applyProtection="1"/>
    <xf numFmtId="166" fontId="6" fillId="14" borderId="23" xfId="0" applyNumberFormat="1" applyFont="1" applyFill="1" applyBorder="1" applyAlignment="1" applyProtection="1"/>
    <xf numFmtId="0" fontId="0" fillId="5" borderId="57" xfId="0" applyFont="1" applyFill="1" applyBorder="1" applyAlignment="1" applyProtection="1"/>
    <xf numFmtId="0" fontId="6" fillId="15" borderId="57" xfId="0" applyFont="1" applyFill="1" applyBorder="1" applyAlignment="1" applyProtection="1">
      <alignment horizontal="center" vertical="center"/>
    </xf>
    <xf numFmtId="49" fontId="6" fillId="4" borderId="97" xfId="0" applyNumberFormat="1" applyFont="1" applyFill="1" applyBorder="1" applyAlignment="1" applyProtection="1">
      <alignment horizontal="center" vertical="center"/>
    </xf>
    <xf numFmtId="0" fontId="6" fillId="4" borderId="101" xfId="0" applyFont="1" applyFill="1" applyBorder="1" applyAlignment="1" applyProtection="1">
      <alignment horizontal="center" vertical="center"/>
    </xf>
    <xf numFmtId="166" fontId="6" fillId="14" borderId="59" xfId="0" applyNumberFormat="1" applyFont="1" applyFill="1" applyBorder="1" applyAlignment="1" applyProtection="1"/>
    <xf numFmtId="0" fontId="0" fillId="5" borderId="62" xfId="0" applyFont="1" applyFill="1" applyBorder="1" applyAlignment="1" applyProtection="1"/>
    <xf numFmtId="0" fontId="6" fillId="15" borderId="62" xfId="0" applyFont="1" applyFill="1" applyBorder="1" applyAlignment="1" applyProtection="1">
      <alignment horizontal="center" vertical="center"/>
    </xf>
    <xf numFmtId="49" fontId="6" fillId="4" borderId="102" xfId="0" applyNumberFormat="1" applyFont="1" applyFill="1" applyBorder="1" applyAlignment="1" applyProtection="1">
      <alignment horizontal="center" vertical="center"/>
    </xf>
    <xf numFmtId="0" fontId="6" fillId="4" borderId="105" xfId="0" applyFont="1" applyFill="1" applyBorder="1" applyAlignment="1" applyProtection="1">
      <alignment horizontal="center" vertical="center"/>
    </xf>
    <xf numFmtId="0" fontId="0" fillId="5" borderId="43" xfId="0" applyFont="1" applyFill="1" applyBorder="1" applyAlignment="1" applyProtection="1"/>
    <xf numFmtId="0" fontId="6" fillId="15" borderId="43" xfId="0" applyFont="1" applyFill="1" applyBorder="1" applyAlignment="1" applyProtection="1">
      <alignment horizontal="center" vertical="center"/>
    </xf>
    <xf numFmtId="49" fontId="6" fillId="4" borderId="106" xfId="0" applyNumberFormat="1" applyFont="1" applyFill="1" applyBorder="1" applyAlignment="1" applyProtection="1">
      <alignment horizontal="center" vertical="center"/>
    </xf>
    <xf numFmtId="0" fontId="6" fillId="4" borderId="30" xfId="0" applyFont="1" applyFill="1" applyBorder="1" applyAlignment="1" applyProtection="1">
      <alignment horizontal="center" vertical="center"/>
    </xf>
    <xf numFmtId="166" fontId="6" fillId="14" borderId="25" xfId="0" applyNumberFormat="1" applyFont="1" applyFill="1" applyBorder="1" applyAlignment="1" applyProtection="1"/>
    <xf numFmtId="166" fontId="6" fillId="0" borderId="88" xfId="0" applyNumberFormat="1" applyFont="1" applyBorder="1" applyAlignment="1" applyProtection="1">
      <alignment horizontal="center"/>
    </xf>
    <xf numFmtId="0" fontId="26" fillId="10" borderId="53" xfId="0" applyFont="1" applyFill="1" applyBorder="1" applyAlignment="1" applyProtection="1">
      <alignment horizontal="center" vertical="center"/>
    </xf>
    <xf numFmtId="49" fontId="6" fillId="4" borderId="94" xfId="0" applyNumberFormat="1" applyFont="1" applyFill="1" applyBorder="1" applyAlignment="1" applyProtection="1">
      <alignment horizontal="center" vertical="center"/>
    </xf>
    <xf numFmtId="0" fontId="6" fillId="4" borderId="91" xfId="0" applyFont="1" applyFill="1" applyBorder="1" applyAlignment="1" applyProtection="1">
      <alignment horizontal="center" vertical="center"/>
    </xf>
    <xf numFmtId="0" fontId="6" fillId="0" borderId="95" xfId="0" applyFont="1" applyBorder="1" applyAlignment="1" applyProtection="1"/>
    <xf numFmtId="165" fontId="6" fillId="0" borderId="96" xfId="0" applyNumberFormat="1" applyFont="1" applyBorder="1" applyAlignment="1" applyProtection="1">
      <alignment horizontal="center"/>
    </xf>
    <xf numFmtId="0" fontId="26" fillId="10" borderId="57" xfId="0" applyFont="1" applyFill="1" applyBorder="1" applyAlignment="1" applyProtection="1">
      <alignment horizontal="center" vertical="center"/>
    </xf>
    <xf numFmtId="0" fontId="6" fillId="4" borderId="97" xfId="0" applyFont="1" applyFill="1" applyBorder="1" applyAlignment="1" applyProtection="1">
      <alignment horizontal="center" vertical="center"/>
    </xf>
    <xf numFmtId="0" fontId="6" fillId="0" borderId="101" xfId="0" applyFont="1" applyBorder="1" applyAlignment="1" applyProtection="1"/>
    <xf numFmtId="0" fontId="26" fillId="10" borderId="62" xfId="0" applyFont="1" applyFill="1" applyBorder="1" applyAlignment="1" applyProtection="1">
      <alignment horizontal="center" vertical="center"/>
    </xf>
    <xf numFmtId="0" fontId="26" fillId="10" borderId="43" xfId="0" applyFont="1" applyFill="1" applyBorder="1" applyAlignment="1" applyProtection="1">
      <alignment horizontal="center" vertical="center"/>
    </xf>
    <xf numFmtId="0" fontId="6" fillId="4" borderId="102" xfId="0" applyFont="1" applyFill="1" applyBorder="1" applyAlignment="1" applyProtection="1">
      <alignment horizontal="center" vertical="center"/>
    </xf>
    <xf numFmtId="0" fontId="6" fillId="0" borderId="105" xfId="0" applyFont="1" applyBorder="1" applyAlignment="1" applyProtection="1"/>
    <xf numFmtId="165" fontId="6" fillId="0" borderId="5" xfId="0" applyNumberFormat="1" applyFont="1" applyBorder="1" applyAlignment="1" applyProtection="1">
      <alignment horizontal="center"/>
    </xf>
    <xf numFmtId="166" fontId="12" fillId="0" borderId="88" xfId="0" applyNumberFormat="1" applyFont="1" applyBorder="1" applyAlignment="1" applyProtection="1"/>
    <xf numFmtId="0" fontId="26" fillId="4" borderId="100" xfId="0" applyFont="1" applyFill="1" applyBorder="1" applyAlignment="1" applyProtection="1">
      <alignment horizontal="center" vertical="center"/>
    </xf>
    <xf numFmtId="0" fontId="6" fillId="4" borderId="112" xfId="0" applyFont="1" applyFill="1" applyBorder="1" applyAlignment="1" applyProtection="1">
      <alignment horizontal="center" vertical="center"/>
    </xf>
    <xf numFmtId="49" fontId="6" fillId="4" borderId="70" xfId="0" applyNumberFormat="1" applyFont="1" applyFill="1" applyBorder="1" applyAlignment="1" applyProtection="1">
      <alignment horizontal="center" vertical="center"/>
    </xf>
    <xf numFmtId="166" fontId="6" fillId="0" borderId="50" xfId="0" applyNumberFormat="1" applyFont="1" applyBorder="1" applyAlignment="1" applyProtection="1">
      <alignment horizontal="center"/>
    </xf>
    <xf numFmtId="0" fontId="6" fillId="4" borderId="113" xfId="0" applyFont="1" applyFill="1" applyBorder="1" applyAlignment="1" applyProtection="1">
      <alignment horizontal="center" vertical="center"/>
    </xf>
    <xf numFmtId="0" fontId="6" fillId="0" borderId="114" xfId="0" applyFont="1" applyBorder="1" applyAlignment="1" applyProtection="1"/>
    <xf numFmtId="0" fontId="6" fillId="0" borderId="45" xfId="0" applyFont="1" applyBorder="1" applyAlignment="1" applyProtection="1"/>
    <xf numFmtId="0" fontId="26" fillId="12" borderId="104" xfId="0" applyFont="1" applyFill="1" applyBorder="1" applyAlignment="1" applyProtection="1">
      <alignment horizontal="center" vertical="center"/>
    </xf>
    <xf numFmtId="0" fontId="6" fillId="4" borderId="15" xfId="0" applyFont="1" applyFill="1" applyBorder="1" applyAlignment="1" applyProtection="1">
      <alignment horizontal="center" vertical="center"/>
    </xf>
    <xf numFmtId="0" fontId="26" fillId="4" borderId="79" xfId="0" applyFont="1" applyFill="1" applyBorder="1" applyAlignment="1" applyProtection="1">
      <alignment horizontal="center" vertical="center"/>
    </xf>
    <xf numFmtId="49" fontId="6" fillId="4" borderId="79" xfId="0" applyNumberFormat="1" applyFont="1" applyFill="1" applyBorder="1" applyAlignment="1" applyProtection="1">
      <alignment horizontal="center" vertical="center"/>
    </xf>
    <xf numFmtId="0" fontId="6" fillId="4" borderId="79" xfId="0" applyFont="1" applyFill="1" applyBorder="1" applyAlignment="1" applyProtection="1">
      <alignment horizontal="center" vertical="center"/>
    </xf>
    <xf numFmtId="166" fontId="6" fillId="0" borderId="16" xfId="0" applyNumberFormat="1" applyFont="1" applyBorder="1" applyAlignment="1" applyProtection="1">
      <alignment horizontal="center"/>
    </xf>
    <xf numFmtId="166" fontId="6" fillId="13" borderId="23" xfId="0" applyNumberFormat="1" applyFont="1" applyFill="1" applyBorder="1" applyAlignment="1" applyProtection="1">
      <alignment horizontal="center"/>
    </xf>
    <xf numFmtId="166" fontId="6" fillId="13" borderId="59" xfId="0" applyNumberFormat="1" applyFont="1" applyFill="1" applyBorder="1" applyAlignment="1" applyProtection="1">
      <alignment horizontal="center"/>
    </xf>
    <xf numFmtId="166" fontId="6" fillId="13" borderId="25" xfId="0" applyNumberFormat="1" applyFont="1" applyFill="1" applyBorder="1" applyAlignment="1" applyProtection="1">
      <alignment horizontal="center"/>
    </xf>
    <xf numFmtId="166" fontId="6" fillId="0" borderId="83" xfId="0" applyNumberFormat="1" applyFont="1" applyBorder="1" applyAlignment="1" applyProtection="1">
      <alignment horizontal="center"/>
    </xf>
    <xf numFmtId="0" fontId="6" fillId="5" borderId="53" xfId="0" applyFont="1" applyFill="1" applyBorder="1" applyAlignment="1" applyProtection="1"/>
    <xf numFmtId="0" fontId="6" fillId="6" borderId="53" xfId="0" applyFont="1" applyFill="1" applyBorder="1" applyAlignment="1" applyProtection="1"/>
    <xf numFmtId="0" fontId="6" fillId="7" borderId="53" xfId="0" applyFont="1" applyFill="1" applyBorder="1" applyAlignment="1" applyProtection="1"/>
    <xf numFmtId="0" fontId="6" fillId="8" borderId="53" xfId="0" applyFont="1" applyFill="1" applyBorder="1" applyAlignment="1" applyProtection="1"/>
    <xf numFmtId="0" fontId="6" fillId="16" borderId="53" xfId="0" applyFont="1" applyFill="1" applyBorder="1" applyAlignment="1" applyProtection="1"/>
    <xf numFmtId="0" fontId="6" fillId="10" borderId="53" xfId="0" applyFont="1" applyFill="1" applyBorder="1" applyAlignment="1" applyProtection="1"/>
    <xf numFmtId="0" fontId="6" fillId="11" borderId="53" xfId="0" applyFont="1" applyFill="1" applyBorder="1" applyAlignment="1" applyProtection="1"/>
    <xf numFmtId="0" fontId="6" fillId="12" borderId="54" xfId="0" applyFont="1" applyFill="1" applyBorder="1" applyAlignment="1" applyProtection="1"/>
    <xf numFmtId="49" fontId="6" fillId="0" borderId="45" xfId="0" applyNumberFormat="1" applyFont="1" applyBorder="1" applyAlignment="1" applyProtection="1"/>
    <xf numFmtId="49" fontId="6" fillId="0" borderId="52" xfId="0" applyNumberFormat="1" applyFont="1" applyBorder="1" applyAlignment="1" applyProtection="1"/>
    <xf numFmtId="0" fontId="6" fillId="0" borderId="54" xfId="0" applyFont="1" applyBorder="1" applyAlignment="1" applyProtection="1"/>
    <xf numFmtId="165" fontId="6" fillId="0" borderId="45" xfId="0" applyNumberFormat="1" applyFont="1" applyBorder="1" applyAlignment="1" applyProtection="1"/>
    <xf numFmtId="0" fontId="6" fillId="5" borderId="57" xfId="0" applyFont="1" applyFill="1" applyBorder="1" applyAlignment="1" applyProtection="1"/>
    <xf numFmtId="0" fontId="6" fillId="6" borderId="57" xfId="0" applyFont="1" applyFill="1" applyBorder="1" applyAlignment="1" applyProtection="1"/>
    <xf numFmtId="0" fontId="6" fillId="7" borderId="57" xfId="0" applyFont="1" applyFill="1" applyBorder="1" applyAlignment="1" applyProtection="1"/>
    <xf numFmtId="0" fontId="6" fillId="8" borderId="57" xfId="0" applyFont="1" applyFill="1" applyBorder="1" applyAlignment="1" applyProtection="1"/>
    <xf numFmtId="0" fontId="6" fillId="16" borderId="57" xfId="0" applyFont="1" applyFill="1" applyBorder="1" applyAlignment="1" applyProtection="1"/>
    <xf numFmtId="0" fontId="6" fillId="10" borderId="57" xfId="0" applyFont="1" applyFill="1" applyBorder="1" applyAlignment="1" applyProtection="1"/>
    <xf numFmtId="0" fontId="6" fillId="11" borderId="57" xfId="0" applyFont="1" applyFill="1" applyBorder="1" applyAlignment="1" applyProtection="1"/>
    <xf numFmtId="0" fontId="6" fillId="12" borderId="58" xfId="0" applyFont="1" applyFill="1" applyBorder="1" applyAlignment="1" applyProtection="1"/>
    <xf numFmtId="49" fontId="6" fillId="0" borderId="27" xfId="0" applyNumberFormat="1" applyFont="1" applyBorder="1" applyAlignment="1" applyProtection="1"/>
    <xf numFmtId="0" fontId="6" fillId="0" borderId="58" xfId="0" applyFont="1" applyBorder="1" applyAlignment="1" applyProtection="1"/>
    <xf numFmtId="0" fontId="6" fillId="5" borderId="62" xfId="0" applyFont="1" applyFill="1" applyBorder="1" applyAlignment="1" applyProtection="1"/>
    <xf numFmtId="0" fontId="6" fillId="6" borderId="62" xfId="0" applyFont="1" applyFill="1" applyBorder="1" applyAlignment="1" applyProtection="1"/>
    <xf numFmtId="0" fontId="6" fillId="7" borderId="62" xfId="0" applyFont="1" applyFill="1" applyBorder="1" applyAlignment="1" applyProtection="1"/>
    <xf numFmtId="0" fontId="6" fillId="8" borderId="62" xfId="0" applyFont="1" applyFill="1" applyBorder="1" applyAlignment="1" applyProtection="1"/>
    <xf numFmtId="0" fontId="6" fillId="16" borderId="62" xfId="0" applyFont="1" applyFill="1" applyBorder="1" applyAlignment="1" applyProtection="1"/>
    <xf numFmtId="0" fontId="6" fillId="10" borderId="62" xfId="0" applyFont="1" applyFill="1" applyBorder="1" applyAlignment="1" applyProtection="1"/>
    <xf numFmtId="0" fontId="6" fillId="11" borderId="62" xfId="0" applyFont="1" applyFill="1" applyBorder="1" applyAlignment="1" applyProtection="1"/>
    <xf numFmtId="0" fontId="6" fillId="12" borderId="63" xfId="0" applyFont="1" applyFill="1" applyBorder="1" applyAlignment="1" applyProtection="1"/>
    <xf numFmtId="49" fontId="6" fillId="0" borderId="61" xfId="0" applyNumberFormat="1" applyFont="1" applyBorder="1" applyAlignment="1" applyProtection="1"/>
    <xf numFmtId="0" fontId="6" fillId="0" borderId="63" xfId="0" applyFont="1" applyBorder="1" applyAlignment="1" applyProtection="1"/>
    <xf numFmtId="0" fontId="6" fillId="5" borderId="43" xfId="0" applyFont="1" applyFill="1" applyBorder="1" applyAlignment="1" applyProtection="1"/>
    <xf numFmtId="0" fontId="6" fillId="6" borderId="43" xfId="0" applyFont="1" applyFill="1" applyBorder="1" applyAlignment="1" applyProtection="1"/>
    <xf numFmtId="0" fontId="6" fillId="7" borderId="43" xfId="0" applyFont="1" applyFill="1" applyBorder="1" applyAlignment="1" applyProtection="1"/>
    <xf numFmtId="0" fontId="6" fillId="8" borderId="43" xfId="0" applyFont="1" applyFill="1" applyBorder="1" applyAlignment="1" applyProtection="1"/>
    <xf numFmtId="0" fontId="6" fillId="16" borderId="43" xfId="0" applyFont="1" applyFill="1" applyBorder="1" applyAlignment="1" applyProtection="1"/>
    <xf numFmtId="0" fontId="6" fillId="10" borderId="43" xfId="0" applyFont="1" applyFill="1" applyBorder="1" applyAlignment="1" applyProtection="1"/>
    <xf numFmtId="0" fontId="6" fillId="11" borderId="43" xfId="0" applyFont="1" applyFill="1" applyBorder="1" applyAlignment="1" applyProtection="1"/>
    <xf numFmtId="0" fontId="6" fillId="12" borderId="44" xfId="0" applyFont="1" applyFill="1" applyBorder="1" applyAlignment="1" applyProtection="1"/>
    <xf numFmtId="49" fontId="6" fillId="0" borderId="42" xfId="0" applyNumberFormat="1" applyFont="1" applyBorder="1" applyAlignment="1" applyProtection="1"/>
    <xf numFmtId="0" fontId="6" fillId="0" borderId="44" xfId="0" applyFont="1" applyBorder="1" applyAlignment="1" applyProtection="1"/>
    <xf numFmtId="166" fontId="6" fillId="0" borderId="17" xfId="0" applyNumberFormat="1" applyFont="1" applyBorder="1" applyAlignment="1" applyProtection="1">
      <alignment horizontal="center"/>
    </xf>
    <xf numFmtId="166" fontId="6" fillId="0" borderId="4" xfId="0" applyNumberFormat="1" applyFont="1" applyBorder="1" applyAlignment="1" applyProtection="1">
      <alignment horizontal="center"/>
    </xf>
    <xf numFmtId="166" fontId="6" fillId="0" borderId="0" xfId="0" applyNumberFormat="1" applyFont="1" applyBorder="1" applyAlignment="1" applyProtection="1">
      <alignment horizontal="center"/>
    </xf>
    <xf numFmtId="166" fontId="6" fillId="0" borderId="11" xfId="0" applyNumberFormat="1" applyFont="1" applyBorder="1" applyAlignment="1" applyProtection="1">
      <alignment horizontal="center"/>
    </xf>
    <xf numFmtId="0" fontId="16" fillId="0" borderId="119" xfId="0" applyFont="1" applyBorder="1" applyAlignment="1" applyProtection="1"/>
    <xf numFmtId="165" fontId="16" fillId="0" borderId="118" xfId="0" applyNumberFormat="1" applyFont="1" applyBorder="1" applyAlignment="1" applyProtection="1">
      <alignment horizontal="center"/>
    </xf>
    <xf numFmtId="165" fontId="16" fillId="0" borderId="5" xfId="0" applyNumberFormat="1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0" fillId="0" borderId="137" xfId="0" applyFont="1" applyBorder="1" applyAlignment="1" applyProtection="1"/>
    <xf numFmtId="0" fontId="0" fillId="0" borderId="171" xfId="0" applyFont="1" applyBorder="1" applyAlignment="1" applyProtection="1"/>
    <xf numFmtId="0" fontId="16" fillId="0" borderId="35" xfId="0" applyFont="1" applyBorder="1" applyAlignment="1" applyProtection="1">
      <alignment horizontal="center"/>
    </xf>
    <xf numFmtId="0" fontId="1" fillId="0" borderId="31" xfId="0" applyFont="1" applyBorder="1" applyAlignment="1" applyProtection="1">
      <alignment horizontal="center"/>
    </xf>
    <xf numFmtId="0" fontId="0" fillId="0" borderId="0" xfId="0" applyFont="1" applyBorder="1" applyAlignment="1" applyProtection="1"/>
    <xf numFmtId="0" fontId="0" fillId="0" borderId="40" xfId="0" applyFont="1" applyBorder="1" applyAlignment="1" applyProtection="1"/>
    <xf numFmtId="49" fontId="27" fillId="0" borderId="47" xfId="0" applyNumberFormat="1" applyFont="1" applyBorder="1" applyAlignment="1" applyProtection="1">
      <alignment horizontal="center" vertical="center"/>
    </xf>
    <xf numFmtId="0" fontId="12" fillId="0" borderId="51" xfId="0" applyFont="1" applyBorder="1" applyAlignment="1" applyProtection="1">
      <alignment horizontal="center"/>
    </xf>
    <xf numFmtId="0" fontId="12" fillId="0" borderId="56" xfId="0" applyNumberFormat="1" applyFont="1" applyBorder="1" applyAlignment="1" applyProtection="1">
      <alignment horizontal="center"/>
    </xf>
    <xf numFmtId="0" fontId="12" fillId="0" borderId="48" xfId="0" applyNumberFormat="1" applyFont="1" applyBorder="1" applyAlignment="1" applyProtection="1">
      <alignment horizontal="center"/>
    </xf>
    <xf numFmtId="0" fontId="12" fillId="0" borderId="66" xfId="0" applyNumberFormat="1" applyFont="1" applyBorder="1" applyAlignment="1" applyProtection="1">
      <alignment horizontal="center"/>
    </xf>
    <xf numFmtId="0" fontId="12" fillId="0" borderId="68" xfId="0" applyFont="1" applyBorder="1" applyAlignment="1" applyProtection="1"/>
    <xf numFmtId="0" fontId="12" fillId="0" borderId="51" xfId="0" applyFont="1" applyBorder="1" applyAlignment="1" applyProtection="1"/>
    <xf numFmtId="0" fontId="12" fillId="0" borderId="47" xfId="0" applyNumberFormat="1" applyFont="1" applyBorder="1" applyAlignment="1" applyProtection="1">
      <alignment horizontal="center"/>
    </xf>
    <xf numFmtId="0" fontId="12" fillId="0" borderId="76" xfId="0" applyFont="1" applyBorder="1" applyAlignment="1" applyProtection="1"/>
    <xf numFmtId="0" fontId="12" fillId="0" borderId="40" xfId="0" applyFont="1" applyBorder="1" applyAlignment="1" applyProtection="1"/>
    <xf numFmtId="0" fontId="29" fillId="0" borderId="51" xfId="0" applyFont="1" applyBorder="1" applyAlignment="1" applyProtection="1"/>
    <xf numFmtId="0" fontId="12" fillId="0" borderId="67" xfId="0" applyFont="1" applyBorder="1" applyAlignment="1" applyProtection="1"/>
    <xf numFmtId="0" fontId="12" fillId="0" borderId="115" xfId="0" applyFont="1" applyBorder="1" applyAlignment="1" applyProtection="1"/>
    <xf numFmtId="0" fontId="12" fillId="0" borderId="5" xfId="0" applyFont="1" applyBorder="1" applyAlignment="1" applyProtection="1"/>
    <xf numFmtId="0" fontId="12" fillId="0" borderId="35" xfId="0" applyFont="1" applyBorder="1" applyAlignment="1" applyProtection="1"/>
    <xf numFmtId="0" fontId="0" fillId="0" borderId="120" xfId="0" applyFont="1" applyBorder="1" applyAlignment="1" applyProtection="1"/>
    <xf numFmtId="0" fontId="0" fillId="0" borderId="5" xfId="0" applyFont="1" applyBorder="1" applyAlignment="1" applyProtection="1"/>
    <xf numFmtId="0" fontId="0" fillId="0" borderId="34" xfId="0" applyFont="1" applyBorder="1" applyAlignment="1" applyProtection="1"/>
    <xf numFmtId="0" fontId="0" fillId="0" borderId="35" xfId="0" applyFont="1" applyBorder="1" applyAlignment="1" applyProtection="1"/>
    <xf numFmtId="0" fontId="0" fillId="0" borderId="31" xfId="0" applyFont="1" applyBorder="1" applyAlignment="1" applyProtection="1"/>
    <xf numFmtId="49" fontId="12" fillId="0" borderId="47" xfId="0" applyNumberFormat="1" applyFont="1" applyBorder="1" applyAlignment="1" applyProtection="1">
      <alignment horizontal="center" vertical="center"/>
    </xf>
    <xf numFmtId="0" fontId="0" fillId="0" borderId="76" xfId="0" applyFont="1" applyBorder="1" applyAlignment="1" applyProtection="1"/>
    <xf numFmtId="0" fontId="4" fillId="4" borderId="41" xfId="0" applyFont="1" applyFill="1" applyBorder="1" applyAlignment="1" applyProtection="1">
      <alignment vertical="center"/>
    </xf>
    <xf numFmtId="0" fontId="12" fillId="0" borderId="46" xfId="0" applyFont="1" applyBorder="1" applyAlignment="1" applyProtection="1"/>
    <xf numFmtId="0" fontId="12" fillId="0" borderId="48" xfId="0" applyFont="1" applyBorder="1" applyAlignment="1" applyProtection="1"/>
    <xf numFmtId="0" fontId="12" fillId="0" borderId="49" xfId="0" applyFont="1" applyBorder="1" applyAlignment="1" applyProtection="1"/>
    <xf numFmtId="0" fontId="0" fillId="0" borderId="123" xfId="0" applyFont="1" applyBorder="1" applyAlignment="1" applyProtection="1"/>
    <xf numFmtId="0" fontId="0" fillId="0" borderId="124" xfId="0" applyFont="1" applyBorder="1" applyAlignment="1" applyProtection="1"/>
    <xf numFmtId="0" fontId="0" fillId="0" borderId="125" xfId="0" applyFont="1" applyBorder="1" applyAlignment="1" applyProtection="1"/>
    <xf numFmtId="0" fontId="4" fillId="4" borderId="124" xfId="0" applyFont="1" applyFill="1" applyBorder="1" applyAlignment="1" applyProtection="1">
      <alignment vertical="center"/>
    </xf>
    <xf numFmtId="0" fontId="12" fillId="0" borderId="81" xfId="0" applyFont="1" applyBorder="1" applyAlignment="1" applyProtection="1"/>
    <xf numFmtId="0" fontId="12" fillId="0" borderId="82" xfId="0" applyFont="1" applyBorder="1" applyAlignment="1" applyProtection="1"/>
    <xf numFmtId="49" fontId="4" fillId="14" borderId="41" xfId="0" applyNumberFormat="1" applyFont="1" applyFill="1" applyBorder="1" applyAlignment="1" applyProtection="1">
      <alignment vertical="center"/>
    </xf>
    <xf numFmtId="0" fontId="0" fillId="0" borderId="82" xfId="0" applyFont="1" applyBorder="1" applyAlignment="1" applyProtection="1"/>
    <xf numFmtId="0" fontId="4" fillId="4" borderId="20" xfId="0" applyFont="1" applyFill="1" applyBorder="1" applyAlignment="1" applyProtection="1">
      <alignment horizontal="center" vertical="center"/>
    </xf>
    <xf numFmtId="49" fontId="4" fillId="14" borderId="41" xfId="0" applyNumberFormat="1" applyFont="1" applyFill="1" applyBorder="1" applyAlignment="1" applyProtection="1">
      <alignment horizontal="center" vertical="center"/>
    </xf>
    <xf numFmtId="0" fontId="4" fillId="4" borderId="41" xfId="0" applyFont="1" applyFill="1" applyBorder="1" applyAlignment="1" applyProtection="1">
      <alignment horizontal="center" vertical="center"/>
    </xf>
    <xf numFmtId="49" fontId="4" fillId="14" borderId="41" xfId="0" applyNumberFormat="1" applyFont="1" applyFill="1" applyBorder="1" applyAlignment="1" applyProtection="1"/>
    <xf numFmtId="0" fontId="4" fillId="4" borderId="26" xfId="0" applyFont="1" applyFill="1" applyBorder="1" applyAlignment="1" applyProtection="1">
      <alignment horizontal="center" vertical="center"/>
    </xf>
    <xf numFmtId="0" fontId="12" fillId="0" borderId="33" xfId="0" applyFont="1" applyBorder="1" applyAlignment="1" applyProtection="1"/>
    <xf numFmtId="0" fontId="0" fillId="0" borderId="48" xfId="0" applyFont="1" applyBorder="1" applyAlignment="1" applyProtection="1"/>
    <xf numFmtId="0" fontId="0" fillId="0" borderId="49" xfId="0" applyFont="1" applyBorder="1" applyAlignment="1" applyProtection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5E88B1"/>
      <rgbColor rgb="00EEF3F4"/>
      <rgbColor rgb="000000FF"/>
      <rgbColor rgb="00FFFFFF"/>
      <rgbColor rgb="000563C1"/>
      <rgbColor rgb="00FF0000"/>
      <rgbColor rgb="001155CC"/>
      <rgbColor rgb="00AAAAAA"/>
      <rgbColor rgb="00D9D9D9"/>
      <rgbColor rgb="00515151"/>
      <rgbColor rgb="00FFFF00"/>
      <rgbColor rgb="00FF6600"/>
      <rgbColor rgb="00FF00FF"/>
      <rgbColor rgb="0092D050"/>
      <rgbColor rgb="000070C0"/>
      <rgbColor rgb="007030A0"/>
      <rgbColor rgb="00DEEAF6"/>
      <rgbColor rgb="00BDD6EE"/>
      <rgbColor rgb="00CFE2F3"/>
      <rgbColor rgb="00FF9900"/>
      <rgbColor rgb="0000B050"/>
      <rgbColor rgb="006AA84F"/>
      <rgbColor rgb="005B9BD5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0</xdr:row>
      <xdr:rowOff>114300</xdr:rowOff>
    </xdr:from>
    <xdr:to>
      <xdr:col>3</xdr:col>
      <xdr:colOff>28575</xdr:colOff>
      <xdr:row>4</xdr:row>
      <xdr:rowOff>38100</xdr:rowOff>
    </xdr:to>
    <xdr:pic>
      <xdr:nvPicPr>
        <xdr:cNvPr id="2051" name="Picture 1" descr="Image&#10;&#10;image1.jpg">
          <a:extLst>
            <a:ext uri="{FF2B5EF4-FFF2-40B4-BE49-F238E27FC236}">
              <a16:creationId xmlns:a16="http://schemas.microsoft.com/office/drawing/2014/main" id="{F6548B26-179F-4A1C-B4A5-6E812D4C92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14300"/>
          <a:ext cx="638175" cy="685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628650</xdr:colOff>
      <xdr:row>0</xdr:row>
      <xdr:rowOff>66675</xdr:rowOff>
    </xdr:from>
    <xdr:to>
      <xdr:col>1</xdr:col>
      <xdr:colOff>1438275</xdr:colOff>
      <xdr:row>5</xdr:row>
      <xdr:rowOff>38100</xdr:rowOff>
    </xdr:to>
    <xdr:pic>
      <xdr:nvPicPr>
        <xdr:cNvPr id="2052" name="Picture 2" descr="Image&#10;&#10;image2.jpg">
          <a:extLst>
            <a:ext uri="{FF2B5EF4-FFF2-40B4-BE49-F238E27FC236}">
              <a16:creationId xmlns:a16="http://schemas.microsoft.com/office/drawing/2014/main" id="{B88FBC27-3270-4695-B27C-9722DD252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66675"/>
          <a:ext cx="809625" cy="923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85725</xdr:rowOff>
    </xdr:from>
    <xdr:to>
      <xdr:col>1</xdr:col>
      <xdr:colOff>866775</xdr:colOff>
      <xdr:row>3</xdr:row>
      <xdr:rowOff>123825</xdr:rowOff>
    </xdr:to>
    <xdr:pic>
      <xdr:nvPicPr>
        <xdr:cNvPr id="3074" name="Picture 1" descr="Image&#10;&#10;image3.png">
          <a:extLst>
            <a:ext uri="{FF2B5EF4-FFF2-40B4-BE49-F238E27FC236}">
              <a16:creationId xmlns:a16="http://schemas.microsoft.com/office/drawing/2014/main" id="{D4EC73D9-431E-4BE2-8E66-C5AEA49663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85725"/>
          <a:ext cx="762000" cy="638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25400" cap="flat" cmpd="sng" algn="ctr">
          <a:solidFill>
            <a:srgbClr val="4F81BD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25400" cap="flat" cmpd="sng" algn="ctr">
          <a:solidFill>
            <a:srgbClr val="4F81BD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wrap="none" lIns="18288" tIns="0" rIns="0" bIns="0" upright="1">
        <a:spAutoFit/>
      </a:bodyPr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kingdomclimbing.com/" TargetMode="External"/><Relationship Id="rId1" Type="http://schemas.openxmlformats.org/officeDocument/2006/relationships/hyperlink" Target="http://www.workingclassclimbing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3:D14"/>
  <sheetViews>
    <sheetView showGridLines="0" workbookViewId="0"/>
  </sheetViews>
  <sheetFormatPr baseColWidth="10" defaultRowHeight="12.95" customHeight="1"/>
  <cols>
    <col min="1" max="1" width="2" customWidth="1"/>
    <col min="2" max="4" width="30.5703125" customWidth="1"/>
  </cols>
  <sheetData>
    <row r="3" spans="2:4" ht="50.1" customHeight="1">
      <c r="B3" s="111" t="s">
        <v>0</v>
      </c>
      <c r="C3" s="112"/>
      <c r="D3" s="112"/>
    </row>
    <row r="7" spans="2:4" ht="18.75">
      <c r="B7" s="1" t="s">
        <v>1</v>
      </c>
      <c r="C7" s="1" t="s">
        <v>2</v>
      </c>
      <c r="D7" s="1" t="s">
        <v>3</v>
      </c>
    </row>
    <row r="9" spans="2:4" ht="15.75">
      <c r="B9" s="2" t="s">
        <v>4</v>
      </c>
      <c r="C9" s="2"/>
      <c r="D9" s="2"/>
    </row>
    <row r="10" spans="2:4" ht="15.75">
      <c r="B10" s="3"/>
      <c r="C10" s="3" t="s">
        <v>5</v>
      </c>
      <c r="D10" s="4" t="s">
        <v>4</v>
      </c>
    </row>
    <row r="11" spans="2:4" ht="15.75">
      <c r="B11" s="2" t="s">
        <v>17</v>
      </c>
      <c r="C11" s="2"/>
      <c r="D11" s="2"/>
    </row>
    <row r="12" spans="2:4" ht="15.75">
      <c r="B12" s="3"/>
      <c r="C12" s="3" t="s">
        <v>5</v>
      </c>
      <c r="D12" s="4" t="s">
        <v>17</v>
      </c>
    </row>
    <row r="13" spans="2:4" ht="15.75">
      <c r="B13" s="2" t="s">
        <v>530</v>
      </c>
      <c r="C13" s="2"/>
      <c r="D13" s="2"/>
    </row>
    <row r="14" spans="2:4" ht="15.75">
      <c r="B14" s="3"/>
      <c r="C14" s="3" t="s">
        <v>5</v>
      </c>
      <c r="D14" s="4" t="s">
        <v>530</v>
      </c>
    </row>
  </sheetData>
  <mergeCells count="1">
    <mergeCell ref="B3:D3"/>
  </mergeCells>
  <hyperlinks>
    <hyperlink ref="D10" location="'Order Info'!R1C1" display="Order Info"/>
    <hyperlink ref="D12" location="'Kingdom'!R1C1" display="Kingdom"/>
    <hyperlink ref="D14" location="'Working Class'!R1C1" display="Working Class"/>
  </hyperlinks>
  <pageMargins left="0.78740157499999996" right="0.78740157499999996" top="0.984251969" bottom="0.984251969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Q37"/>
  <sheetViews>
    <sheetView showGridLines="0" topLeftCell="A4" workbookViewId="0">
      <selection activeCell="G23" sqref="G23"/>
    </sheetView>
  </sheetViews>
  <sheetFormatPr baseColWidth="10" defaultColWidth="14.42578125" defaultRowHeight="14.85" customHeight="1"/>
  <cols>
    <col min="1" max="1" width="3.28515625" style="5" customWidth="1"/>
    <col min="2" max="2" width="22" style="5" customWidth="1"/>
    <col min="3" max="3" width="14.42578125" style="5" customWidth="1"/>
    <col min="4" max="4" width="22" style="5" customWidth="1"/>
    <col min="5" max="5" width="3.140625" style="5" customWidth="1"/>
    <col min="6" max="7" width="14.42578125" style="5" customWidth="1"/>
    <col min="8" max="8" width="2.85546875" style="5" customWidth="1"/>
    <col min="9" max="9" width="2.42578125" style="5" customWidth="1"/>
    <col min="10" max="11" width="14.42578125" style="5" customWidth="1"/>
    <col min="12" max="12" width="12.42578125" style="5" customWidth="1"/>
    <col min="13" max="13" width="2.85546875" style="5" customWidth="1"/>
    <col min="14" max="15" width="14.42578125" style="5" customWidth="1"/>
    <col min="16" max="16" width="11" style="5" customWidth="1"/>
    <col min="17" max="17" width="4" style="5" customWidth="1"/>
    <col min="18" max="16384" width="14.42578125" style="5"/>
  </cols>
  <sheetData>
    <row r="1" spans="1:17" ht="15" customHeight="1">
      <c r="A1" s="6"/>
      <c r="B1" s="6"/>
      <c r="C1" s="6"/>
      <c r="D1" s="6"/>
      <c r="E1" s="6"/>
      <c r="F1" s="7"/>
      <c r="G1" s="8"/>
      <c r="H1" s="8"/>
      <c r="I1" s="8"/>
      <c r="J1" s="9"/>
      <c r="K1" s="10"/>
      <c r="L1" s="10"/>
      <c r="M1" s="10"/>
      <c r="N1" s="10"/>
      <c r="O1" s="10"/>
      <c r="P1" s="10"/>
      <c r="Q1" s="11"/>
    </row>
    <row r="2" spans="1:17" ht="15" customHeight="1">
      <c r="A2" s="6"/>
      <c r="B2" s="6"/>
      <c r="C2" s="6"/>
      <c r="D2" s="6"/>
      <c r="E2" s="6"/>
      <c r="F2" s="12"/>
      <c r="G2" s="8"/>
      <c r="H2" s="8"/>
      <c r="I2" s="8"/>
      <c r="J2" s="9"/>
      <c r="K2" s="10"/>
      <c r="L2" s="10"/>
      <c r="M2" s="10"/>
      <c r="N2" s="10"/>
      <c r="O2" s="10"/>
      <c r="P2" s="10"/>
      <c r="Q2" s="10"/>
    </row>
    <row r="3" spans="1:17" ht="15" customHeight="1">
      <c r="A3" s="6"/>
      <c r="B3" s="6"/>
      <c r="C3" s="6"/>
      <c r="D3" s="6"/>
      <c r="E3" s="6"/>
      <c r="F3" s="12" t="s">
        <v>6</v>
      </c>
      <c r="G3" s="8"/>
      <c r="H3" s="8"/>
      <c r="I3" s="8"/>
      <c r="J3" s="9"/>
      <c r="K3" s="10"/>
      <c r="L3" s="10"/>
      <c r="M3" s="10"/>
      <c r="N3" s="10"/>
      <c r="O3" s="10"/>
      <c r="P3" s="10"/>
      <c r="Q3" s="10"/>
    </row>
    <row r="4" spans="1:17" ht="15" customHeight="1">
      <c r="A4" s="6"/>
      <c r="B4" s="6"/>
      <c r="C4" s="6"/>
      <c r="D4" s="6"/>
      <c r="E4" s="6"/>
      <c r="F4" s="12" t="s">
        <v>7</v>
      </c>
      <c r="G4" s="8"/>
      <c r="H4" s="8"/>
      <c r="I4" s="8"/>
      <c r="J4" s="9"/>
      <c r="K4" s="10"/>
      <c r="L4" s="10"/>
      <c r="M4" s="10"/>
      <c r="N4" s="10"/>
      <c r="O4" s="10"/>
      <c r="P4" s="10"/>
      <c r="Q4" s="10"/>
    </row>
    <row r="5" spans="1:17" ht="15" customHeight="1">
      <c r="A5" s="13"/>
      <c r="B5" s="14"/>
      <c r="C5" s="15"/>
      <c r="D5" s="15"/>
      <c r="E5" s="15"/>
      <c r="F5" s="16"/>
      <c r="G5" s="17"/>
      <c r="H5" s="17"/>
      <c r="I5" s="17"/>
      <c r="J5" s="17"/>
      <c r="K5" s="18"/>
      <c r="L5" s="19"/>
      <c r="M5" s="19"/>
      <c r="N5" s="20"/>
      <c r="O5" s="10"/>
      <c r="P5" s="10"/>
      <c r="Q5" s="10"/>
    </row>
    <row r="6" spans="1:17" ht="15" customHeight="1">
      <c r="A6" s="21"/>
      <c r="B6" s="22"/>
      <c r="C6" s="22"/>
      <c r="D6" s="22"/>
      <c r="E6" s="22"/>
      <c r="F6" s="23"/>
      <c r="G6" s="23"/>
      <c r="H6" s="23"/>
      <c r="I6" s="23"/>
      <c r="J6" s="23"/>
      <c r="K6" s="24" t="s">
        <v>8</v>
      </c>
      <c r="L6" s="121" t="s">
        <v>9</v>
      </c>
      <c r="M6" s="122"/>
      <c r="N6" s="25"/>
      <c r="O6" s="26"/>
      <c r="P6" s="10"/>
      <c r="Q6" s="10"/>
    </row>
    <row r="7" spans="1:17" ht="15" customHeight="1">
      <c r="A7" s="27"/>
      <c r="B7" s="117" t="s">
        <v>537</v>
      </c>
      <c r="C7" s="118"/>
      <c r="D7" s="119"/>
      <c r="E7" s="140"/>
      <c r="F7" s="117" t="s">
        <v>538</v>
      </c>
      <c r="G7" s="118"/>
      <c r="H7" s="119"/>
      <c r="I7" s="119"/>
      <c r="J7" s="119"/>
      <c r="K7" s="119"/>
      <c r="L7" s="119"/>
      <c r="M7" s="119"/>
      <c r="N7" s="120"/>
      <c r="O7" s="28"/>
      <c r="P7" s="28"/>
      <c r="Q7" s="10"/>
    </row>
    <row r="8" spans="1:17" ht="15" customHeight="1">
      <c r="A8" s="27"/>
      <c r="B8" s="113" t="s">
        <v>539</v>
      </c>
      <c r="C8" s="114"/>
      <c r="D8" s="115"/>
      <c r="E8" s="116"/>
      <c r="F8" s="113" t="s">
        <v>539</v>
      </c>
      <c r="G8" s="114"/>
      <c r="H8" s="115"/>
      <c r="I8" s="116"/>
      <c r="J8" s="113" t="s">
        <v>540</v>
      </c>
      <c r="K8" s="114"/>
      <c r="L8" s="115"/>
      <c r="M8" s="115"/>
      <c r="N8" s="162"/>
      <c r="O8" s="28"/>
      <c r="P8" s="28"/>
      <c r="Q8" s="10"/>
    </row>
    <row r="9" spans="1:17" ht="15" customHeight="1">
      <c r="A9" s="27"/>
      <c r="B9" s="147" t="s">
        <v>10</v>
      </c>
      <c r="C9" s="148"/>
      <c r="D9" s="142"/>
      <c r="E9" s="143"/>
      <c r="F9" s="147" t="s">
        <v>541</v>
      </c>
      <c r="G9" s="148"/>
      <c r="H9" s="142"/>
      <c r="I9" s="143"/>
      <c r="J9" s="147" t="s">
        <v>546</v>
      </c>
      <c r="K9" s="148"/>
      <c r="L9" s="142"/>
      <c r="M9" s="142"/>
      <c r="N9" s="160"/>
      <c r="O9" s="28"/>
      <c r="P9" s="28"/>
      <c r="Q9" s="10"/>
    </row>
    <row r="10" spans="1:17" ht="15" customHeight="1">
      <c r="A10" s="27"/>
      <c r="B10" s="147" t="s">
        <v>11</v>
      </c>
      <c r="C10" s="148"/>
      <c r="D10" s="142"/>
      <c r="E10" s="143"/>
      <c r="F10" s="147" t="s">
        <v>543</v>
      </c>
      <c r="G10" s="148"/>
      <c r="H10" s="142"/>
      <c r="I10" s="143"/>
      <c r="J10" s="147" t="s">
        <v>545</v>
      </c>
      <c r="K10" s="148"/>
      <c r="L10" s="142"/>
      <c r="M10" s="142"/>
      <c r="N10" s="160"/>
      <c r="O10" s="28"/>
      <c r="P10" s="28"/>
      <c r="Q10" s="10"/>
    </row>
    <row r="11" spans="1:17" ht="15" customHeight="1">
      <c r="A11" s="27"/>
      <c r="B11" s="135" t="s">
        <v>547</v>
      </c>
      <c r="C11" s="136"/>
      <c r="D11" s="137"/>
      <c r="E11" s="138"/>
      <c r="F11" s="135" t="s">
        <v>542</v>
      </c>
      <c r="G11" s="136"/>
      <c r="H11" s="137"/>
      <c r="I11" s="138"/>
      <c r="J11" s="135" t="s">
        <v>544</v>
      </c>
      <c r="K11" s="136"/>
      <c r="L11" s="137"/>
      <c r="M11" s="137"/>
      <c r="N11" s="161"/>
      <c r="O11" s="28"/>
      <c r="P11" s="28"/>
      <c r="Q11" s="10"/>
    </row>
    <row r="12" spans="1:17" ht="15" customHeight="1">
      <c r="A12" s="29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10"/>
    </row>
    <row r="13" spans="1:17" ht="15" customHeight="1">
      <c r="A13" s="27"/>
      <c r="B13" s="163" t="s">
        <v>549</v>
      </c>
      <c r="C13" s="114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62"/>
      <c r="Q13" s="10"/>
    </row>
    <row r="14" spans="1:17" ht="15" customHeight="1">
      <c r="A14" s="27"/>
      <c r="B14" s="164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65"/>
      <c r="Q14" s="10"/>
    </row>
    <row r="15" spans="1:17" ht="15.6" customHeight="1">
      <c r="A15" s="21"/>
      <c r="B15" s="31"/>
      <c r="C15" s="31"/>
      <c r="D15" s="31"/>
      <c r="E15" s="31"/>
      <c r="F15" s="130"/>
      <c r="G15" s="131"/>
      <c r="H15" s="31"/>
      <c r="I15" s="31"/>
      <c r="J15" s="31"/>
      <c r="K15" s="31"/>
      <c r="L15" s="31"/>
      <c r="M15" s="31"/>
      <c r="N15" s="31"/>
      <c r="O15" s="31"/>
      <c r="P15" s="32"/>
      <c r="Q15" s="10"/>
    </row>
    <row r="16" spans="1:17" ht="15" customHeight="1">
      <c r="A16" s="21"/>
      <c r="B16" s="33"/>
      <c r="C16" s="33"/>
      <c r="D16" s="33"/>
      <c r="E16" s="34"/>
      <c r="F16" s="132"/>
      <c r="G16" s="133"/>
      <c r="H16" s="34"/>
      <c r="I16" s="21"/>
      <c r="J16" s="125"/>
      <c r="K16" s="134"/>
      <c r="L16" s="134"/>
      <c r="M16" s="134"/>
      <c r="N16" s="134"/>
      <c r="O16" s="134"/>
      <c r="P16" s="126"/>
      <c r="Q16" s="36"/>
    </row>
    <row r="17" spans="1:17" ht="15.95" customHeight="1" thickBot="1">
      <c r="A17" s="27"/>
      <c r="B17" s="154" t="s">
        <v>531</v>
      </c>
      <c r="C17" s="118"/>
      <c r="D17" s="140"/>
      <c r="E17" s="37"/>
      <c r="F17" s="123"/>
      <c r="G17" s="124"/>
      <c r="H17" s="21"/>
      <c r="I17" s="21"/>
      <c r="J17" s="125"/>
      <c r="K17" s="134"/>
      <c r="L17" s="126"/>
      <c r="M17" s="125"/>
      <c r="N17" s="134"/>
      <c r="O17" s="134"/>
      <c r="P17" s="126"/>
      <c r="Q17" s="36"/>
    </row>
    <row r="18" spans="1:17" ht="15" customHeight="1" thickBot="1">
      <c r="A18" s="27"/>
      <c r="B18" s="39" t="s">
        <v>12</v>
      </c>
      <c r="C18" s="166">
        <f>SUM(Kingdom!U7:U397)</f>
        <v>0</v>
      </c>
      <c r="D18" s="146"/>
      <c r="E18" s="38"/>
      <c r="F18" s="125"/>
      <c r="G18" s="126"/>
      <c r="H18" s="21"/>
      <c r="I18" s="21"/>
      <c r="J18" s="125"/>
      <c r="K18" s="134"/>
      <c r="L18" s="126"/>
      <c r="M18" s="125"/>
      <c r="N18" s="134"/>
      <c r="O18" s="134"/>
      <c r="P18" s="126"/>
      <c r="Q18" s="36"/>
    </row>
    <row r="19" spans="1:17" ht="15" customHeight="1" thickBot="1">
      <c r="A19" s="27"/>
      <c r="B19" s="41" t="s">
        <v>13</v>
      </c>
      <c r="C19" s="167">
        <f>SUM(C18:C18)</f>
        <v>0</v>
      </c>
      <c r="D19" s="140"/>
      <c r="E19" s="40"/>
      <c r="F19" s="8"/>
      <c r="G19" s="8"/>
      <c r="K19" s="8"/>
      <c r="L19" s="8"/>
      <c r="M19" s="8"/>
      <c r="N19" s="8"/>
      <c r="O19" s="8"/>
      <c r="P19" s="8"/>
      <c r="Q19" s="36"/>
    </row>
    <row r="20" spans="1:17" ht="15.6" customHeight="1">
      <c r="A20" s="21"/>
      <c r="B20" s="157"/>
      <c r="C20" s="114"/>
      <c r="D20" s="158"/>
      <c r="E20" s="21"/>
      <c r="F20" s="8"/>
      <c r="G20" s="8"/>
      <c r="H20" s="21"/>
      <c r="I20" s="21"/>
      <c r="J20" s="8"/>
      <c r="K20" s="8"/>
      <c r="L20" s="8"/>
      <c r="M20" s="8"/>
      <c r="N20" s="8"/>
      <c r="O20" s="8"/>
      <c r="P20" s="8"/>
      <c r="Q20" s="36"/>
    </row>
    <row r="21" spans="1:17" ht="15" customHeight="1">
      <c r="A21" s="21"/>
      <c r="B21" s="125"/>
      <c r="C21" s="159"/>
      <c r="D21" s="129"/>
      <c r="E21" s="43"/>
      <c r="F21" s="8"/>
      <c r="G21" s="8"/>
      <c r="H21" s="21"/>
      <c r="I21" s="21"/>
      <c r="J21" s="8"/>
      <c r="K21" s="8"/>
      <c r="L21" s="8"/>
      <c r="M21" s="8"/>
      <c r="N21" s="8"/>
      <c r="O21" s="8"/>
      <c r="P21" s="8"/>
      <c r="Q21" s="36"/>
    </row>
    <row r="22" spans="1:17" ht="15" customHeight="1">
      <c r="A22" s="21"/>
      <c r="B22" s="44"/>
      <c r="C22" s="44"/>
      <c r="D22" s="44"/>
      <c r="E22" s="21"/>
      <c r="F22" s="8"/>
      <c r="G22" s="8"/>
      <c r="H22" s="21"/>
      <c r="I22" s="21"/>
      <c r="J22" s="125"/>
      <c r="K22" s="134"/>
      <c r="L22" s="134"/>
      <c r="M22" s="134"/>
      <c r="N22" s="134"/>
      <c r="O22" s="134"/>
      <c r="P22" s="126"/>
      <c r="Q22" s="36"/>
    </row>
    <row r="23" spans="1:17" ht="15" customHeight="1">
      <c r="A23" s="27"/>
      <c r="B23" s="149" t="s">
        <v>532</v>
      </c>
      <c r="C23" s="150"/>
      <c r="D23" s="151"/>
      <c r="E23" s="40"/>
      <c r="F23" s="8"/>
      <c r="G23" s="8"/>
      <c r="H23" s="21"/>
      <c r="I23" s="21"/>
      <c r="J23" s="8"/>
      <c r="K23" s="125"/>
      <c r="L23" s="134"/>
      <c r="M23" s="134"/>
      <c r="N23" s="134"/>
      <c r="O23" s="134"/>
      <c r="P23" s="126"/>
      <c r="Q23" s="36"/>
    </row>
    <row r="24" spans="1:17" ht="15" customHeight="1" thickBot="1">
      <c r="A24" s="27"/>
      <c r="B24" s="45" t="s">
        <v>14</v>
      </c>
      <c r="C24" s="155">
        <f>SUM(Kingdom!W7:W397)</f>
        <v>0</v>
      </c>
      <c r="D24" s="156"/>
      <c r="E24" s="40"/>
      <c r="F24" s="8"/>
      <c r="G24" s="8"/>
      <c r="H24" s="21"/>
      <c r="I24" s="21"/>
      <c r="J24" s="8"/>
      <c r="K24" s="125"/>
      <c r="L24" s="134"/>
      <c r="M24" s="134"/>
      <c r="N24" s="134"/>
      <c r="O24" s="126"/>
      <c r="P24" s="8"/>
      <c r="Q24" s="36"/>
    </row>
    <row r="25" spans="1:17" ht="15" customHeight="1" thickBot="1">
      <c r="A25" s="27"/>
      <c r="B25" s="46" t="s">
        <v>536</v>
      </c>
      <c r="C25" s="47">
        <f>SUM(C24:D24)</f>
        <v>0</v>
      </c>
      <c r="D25" s="48"/>
      <c r="E25" s="40"/>
      <c r="F25" s="8"/>
      <c r="G25" s="8"/>
      <c r="H25" s="21"/>
      <c r="I25" s="21"/>
      <c r="J25" s="8"/>
      <c r="K25" s="125"/>
      <c r="L25" s="134"/>
      <c r="M25" s="134"/>
      <c r="N25" s="126"/>
      <c r="O25" s="8"/>
      <c r="P25" s="8"/>
      <c r="Q25" s="36"/>
    </row>
    <row r="26" spans="1:17" ht="15" customHeight="1">
      <c r="A26" s="21"/>
      <c r="B26" s="31"/>
      <c r="C26" s="31"/>
      <c r="D26" s="31"/>
      <c r="E26" s="21"/>
      <c r="F26" s="8"/>
      <c r="G26" s="8"/>
      <c r="H26" s="21"/>
      <c r="I26" s="21"/>
      <c r="J26" s="8"/>
      <c r="K26" s="125"/>
      <c r="L26" s="134"/>
      <c r="M26" s="134"/>
      <c r="N26" s="126"/>
      <c r="O26" s="8"/>
      <c r="P26" s="8"/>
      <c r="Q26" s="36"/>
    </row>
    <row r="27" spans="1:17" ht="16.5" customHeight="1">
      <c r="A27" s="21"/>
      <c r="B27" s="49"/>
      <c r="C27" s="49"/>
      <c r="D27" s="49"/>
      <c r="E27" s="49"/>
      <c r="F27" s="127"/>
      <c r="G27" s="128"/>
      <c r="H27" s="49"/>
      <c r="I27" s="51"/>
      <c r="J27" s="52"/>
      <c r="K27" s="52"/>
      <c r="L27" s="52"/>
      <c r="M27" s="53"/>
      <c r="N27" s="49"/>
      <c r="O27" s="49"/>
      <c r="P27" s="51"/>
      <c r="Q27" s="10"/>
    </row>
    <row r="28" spans="1:17" ht="15" customHeight="1" thickBot="1">
      <c r="A28" s="21"/>
      <c r="B28" s="54"/>
      <c r="C28" s="54"/>
      <c r="D28" s="54"/>
      <c r="E28" s="49"/>
      <c r="F28" s="125"/>
      <c r="G28" s="129"/>
      <c r="H28" s="49"/>
      <c r="I28" s="55"/>
      <c r="J28" s="56"/>
      <c r="K28" s="56"/>
      <c r="L28" s="57"/>
      <c r="M28" s="53"/>
      <c r="N28" s="58"/>
      <c r="O28" s="49"/>
      <c r="P28" s="51"/>
      <c r="Q28" s="10"/>
    </row>
    <row r="29" spans="1:17" ht="15" hidden="1" customHeight="1">
      <c r="A29" s="21"/>
      <c r="B29" s="49"/>
      <c r="C29" s="59"/>
      <c r="D29" s="49"/>
      <c r="E29" s="49"/>
      <c r="F29" s="60"/>
      <c r="G29" s="60"/>
      <c r="H29" s="60"/>
      <c r="I29" s="61"/>
      <c r="J29" s="62"/>
      <c r="K29" s="62"/>
      <c r="L29" s="62"/>
      <c r="M29" s="63"/>
      <c r="N29" s="60"/>
      <c r="O29" s="60"/>
      <c r="P29" s="61"/>
      <c r="Q29" s="10"/>
    </row>
    <row r="30" spans="1:17" ht="15" hidden="1" customHeight="1">
      <c r="A30" s="21"/>
      <c r="B30" s="54"/>
      <c r="C30" s="64"/>
      <c r="D30" s="54"/>
      <c r="E30" s="49"/>
      <c r="F30" s="49"/>
      <c r="G30" s="49"/>
      <c r="H30" s="49"/>
      <c r="I30" s="65"/>
      <c r="J30" s="66"/>
      <c r="K30" s="66"/>
      <c r="L30" s="67"/>
      <c r="M30" s="49"/>
      <c r="N30" s="58"/>
      <c r="O30" s="49"/>
      <c r="P30" s="51"/>
      <c r="Q30" s="10"/>
    </row>
    <row r="31" spans="1:17" ht="15" customHeight="1" thickBot="1">
      <c r="A31" s="27"/>
      <c r="B31" s="149" t="s">
        <v>533</v>
      </c>
      <c r="C31" s="150"/>
      <c r="D31" s="151"/>
      <c r="E31" s="68"/>
      <c r="F31" s="49"/>
      <c r="G31" s="49"/>
      <c r="H31" s="49"/>
      <c r="I31" s="49"/>
      <c r="J31" s="54"/>
      <c r="K31" s="54"/>
      <c r="L31" s="54"/>
      <c r="M31" s="54"/>
      <c r="N31" s="54"/>
      <c r="O31" s="54"/>
      <c r="P31" s="69"/>
      <c r="Q31" s="10"/>
    </row>
    <row r="32" spans="1:17" ht="15" customHeight="1" thickBot="1">
      <c r="A32" s="27"/>
      <c r="B32" s="45" t="s">
        <v>534</v>
      </c>
      <c r="C32" s="152">
        <f>SUM(Kingdom!Y7:Y397)</f>
        <v>0</v>
      </c>
      <c r="D32" s="153"/>
      <c r="E32" s="68"/>
      <c r="F32" s="49"/>
      <c r="G32" s="49"/>
      <c r="H32" s="49"/>
      <c r="I32" s="70"/>
      <c r="J32" s="139" t="s">
        <v>548</v>
      </c>
      <c r="K32" s="118"/>
      <c r="L32" s="119"/>
      <c r="M32" s="119"/>
      <c r="N32" s="119"/>
      <c r="O32" s="119"/>
      <c r="P32" s="140"/>
      <c r="Q32" s="26"/>
    </row>
    <row r="33" spans="1:17" ht="15" customHeight="1" thickBot="1">
      <c r="A33" s="27"/>
      <c r="B33" s="46" t="s">
        <v>535</v>
      </c>
      <c r="C33" s="109">
        <f>SUM(C32:D32)</f>
        <v>0</v>
      </c>
      <c r="D33" s="110"/>
      <c r="E33" s="68"/>
      <c r="F33" s="49"/>
      <c r="G33" s="49"/>
      <c r="H33" s="49"/>
      <c r="I33" s="70"/>
      <c r="J33" s="141"/>
      <c r="K33" s="142"/>
      <c r="L33" s="142"/>
      <c r="M33" s="142"/>
      <c r="N33" s="142"/>
      <c r="O33" s="142"/>
      <c r="P33" s="143"/>
      <c r="Q33" s="26"/>
    </row>
    <row r="34" spans="1:17" ht="15" customHeight="1" thickBot="1">
      <c r="A34" s="21"/>
      <c r="B34" s="31"/>
      <c r="C34" s="31"/>
      <c r="D34" s="31"/>
      <c r="E34" s="49"/>
      <c r="F34" s="49"/>
      <c r="G34" s="49"/>
      <c r="H34" s="49"/>
      <c r="I34" s="70"/>
      <c r="J34" s="144"/>
      <c r="K34" s="145"/>
      <c r="L34" s="145"/>
      <c r="M34" s="145"/>
      <c r="N34" s="145"/>
      <c r="O34" s="145"/>
      <c r="P34" s="146"/>
      <c r="Q34" s="26"/>
    </row>
    <row r="35" spans="1:17" ht="15" customHeight="1">
      <c r="A35" s="21"/>
      <c r="B35" s="180" t="s">
        <v>550</v>
      </c>
      <c r="C35" s="181"/>
      <c r="D35" s="182"/>
      <c r="E35" s="49"/>
      <c r="F35" s="49"/>
      <c r="G35" s="49"/>
      <c r="H35" s="49"/>
      <c r="I35" s="49"/>
      <c r="J35" s="71"/>
      <c r="K35" s="71"/>
      <c r="L35" s="71"/>
      <c r="M35" s="71"/>
      <c r="N35" s="71"/>
      <c r="O35" s="71"/>
      <c r="P35" s="72"/>
      <c r="Q35" s="10"/>
    </row>
    <row r="36" spans="1:17" ht="14.85" customHeight="1">
      <c r="B36" s="178" t="s">
        <v>551</v>
      </c>
      <c r="C36" s="174"/>
      <c r="D36" s="175"/>
    </row>
    <row r="37" spans="1:17" ht="14.85" customHeight="1" thickBot="1">
      <c r="B37" s="179" t="s">
        <v>552</v>
      </c>
      <c r="C37" s="176"/>
      <c r="D37" s="177"/>
    </row>
  </sheetData>
  <mergeCells count="43">
    <mergeCell ref="B35:D35"/>
    <mergeCell ref="B36:D36"/>
    <mergeCell ref="B37:D37"/>
    <mergeCell ref="K23:P23"/>
    <mergeCell ref="J22:P22"/>
    <mergeCell ref="J16:P16"/>
    <mergeCell ref="C18:D18"/>
    <mergeCell ref="M17:P17"/>
    <mergeCell ref="J17:L17"/>
    <mergeCell ref="C19:D19"/>
    <mergeCell ref="B23:D23"/>
    <mergeCell ref="J9:N9"/>
    <mergeCell ref="F9:I9"/>
    <mergeCell ref="J10:N10"/>
    <mergeCell ref="J11:N11"/>
    <mergeCell ref="B7:E7"/>
    <mergeCell ref="J8:N8"/>
    <mergeCell ref="B10:E10"/>
    <mergeCell ref="F8:I8"/>
    <mergeCell ref="F10:I10"/>
    <mergeCell ref="B17:D17"/>
    <mergeCell ref="C24:D24"/>
    <mergeCell ref="K24:O24"/>
    <mergeCell ref="B20:D21"/>
    <mergeCell ref="B13:P14"/>
    <mergeCell ref="M18:P18"/>
    <mergeCell ref="K25:N25"/>
    <mergeCell ref="J32:P32"/>
    <mergeCell ref="J33:P34"/>
    <mergeCell ref="K26:N26"/>
    <mergeCell ref="B9:E9"/>
    <mergeCell ref="F11:I11"/>
    <mergeCell ref="B31:D31"/>
    <mergeCell ref="C32:D32"/>
    <mergeCell ref="B8:E8"/>
    <mergeCell ref="F7:N7"/>
    <mergeCell ref="L6:M6"/>
    <mergeCell ref="F17:G17"/>
    <mergeCell ref="F18:G18"/>
    <mergeCell ref="F27:G28"/>
    <mergeCell ref="F15:G16"/>
    <mergeCell ref="J18:L18"/>
    <mergeCell ref="B11:E11"/>
  </mergeCells>
  <hyperlinks>
    <hyperlink ref="F3" r:id="rId1" display="http://www.workingclassclimbing.com/"/>
    <hyperlink ref="F4" r:id="rId2" display="http://www.kingdomclimbing.com/"/>
  </hyperlinks>
  <pageMargins left="1" right="1" top="0.984251969" bottom="0.984251969" header="0.25" footer="0.25"/>
  <pageSetup paperSize="0" orientation="portrait" horizontalDpi="0" verticalDpi="2048"/>
  <headerFooter alignWithMargins="0">
    <oddFooter>&amp;C&amp;"Helvetica Neue,Regular"&amp;12&amp;K000000&amp;P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AA467"/>
  <sheetViews>
    <sheetView showGridLines="0" tabSelected="1" zoomScaleNormal="100" workbookViewId="0">
      <pane ySplit="5" topLeftCell="A318" activePane="bottomLeft" state="frozen"/>
      <selection pane="bottomLeft" activeCell="M205" sqref="M205"/>
    </sheetView>
  </sheetViews>
  <sheetFormatPr baseColWidth="10" defaultColWidth="14.42578125" defaultRowHeight="15" customHeight="1"/>
  <cols>
    <col min="1" max="1" width="6.140625" style="5" customWidth="1"/>
    <col min="2" max="2" width="17.7109375" style="393" customWidth="1"/>
    <col min="3" max="4" width="7" style="393" customWidth="1"/>
    <col min="5" max="5" width="10.140625" style="393" customWidth="1"/>
    <col min="6" max="6" width="10.7109375" style="393" customWidth="1"/>
    <col min="7" max="7" width="8" style="393" customWidth="1"/>
    <col min="8" max="8" width="11.85546875" style="393" customWidth="1"/>
    <col min="9" max="9" width="7.140625" style="202" customWidth="1"/>
    <col min="10" max="10" width="7.28515625" style="202" customWidth="1"/>
    <col min="11" max="16" width="7.140625" style="202" customWidth="1"/>
    <col min="17" max="17" width="4.42578125" style="202" customWidth="1"/>
    <col min="18" max="18" width="10.140625" style="202" customWidth="1"/>
    <col min="19" max="19" width="11" style="202" customWidth="1"/>
    <col min="20" max="20" width="4.42578125" style="393" customWidth="1"/>
    <col min="21" max="21" width="16.28515625" style="393" customWidth="1"/>
    <col min="22" max="22" width="8.7109375" style="5" customWidth="1"/>
    <col min="23" max="23" width="13.85546875" style="393" customWidth="1"/>
    <col min="24" max="24" width="8.7109375" style="5" customWidth="1"/>
    <col min="25" max="25" width="16" style="393" customWidth="1"/>
    <col min="26" max="27" width="8.7109375" style="5" customWidth="1"/>
    <col min="28" max="16384" width="14.42578125" style="5"/>
  </cols>
  <sheetData>
    <row r="1" spans="1:27" ht="15.75" customHeight="1">
      <c r="A1" s="42"/>
      <c r="B1" s="345"/>
      <c r="C1" s="394" t="s">
        <v>18</v>
      </c>
      <c r="D1" s="455"/>
      <c r="E1" s="476"/>
      <c r="F1" s="477"/>
      <c r="G1" s="477"/>
      <c r="H1" s="477"/>
      <c r="I1" s="211"/>
      <c r="J1" s="211"/>
      <c r="K1" s="211"/>
      <c r="L1" s="211"/>
      <c r="M1" s="211"/>
      <c r="N1" s="211"/>
      <c r="O1" s="211"/>
      <c r="P1" s="220"/>
      <c r="Q1" s="183"/>
      <c r="R1" s="183"/>
      <c r="S1" s="221"/>
      <c r="T1" s="595"/>
      <c r="U1" s="596"/>
      <c r="V1" s="73"/>
      <c r="W1" s="455"/>
      <c r="X1" s="73"/>
      <c r="Y1" s="455"/>
      <c r="Z1" s="73"/>
      <c r="AA1" s="73"/>
    </row>
    <row r="2" spans="1:27" ht="15.75" customHeight="1">
      <c r="A2" s="35"/>
      <c r="B2" s="346"/>
      <c r="C2" s="395"/>
      <c r="D2" s="456"/>
      <c r="E2" s="477"/>
      <c r="F2" s="477"/>
      <c r="G2" s="477"/>
      <c r="H2" s="477"/>
      <c r="I2" s="211"/>
      <c r="J2" s="211"/>
      <c r="K2" s="211"/>
      <c r="L2" s="211"/>
      <c r="M2" s="211"/>
      <c r="N2" s="211"/>
      <c r="O2" s="211"/>
      <c r="P2" s="220"/>
      <c r="Q2" s="184"/>
      <c r="R2" s="184"/>
      <c r="S2" s="222"/>
      <c r="T2" s="597"/>
      <c r="U2" s="598"/>
      <c r="V2" s="8"/>
      <c r="W2" s="776"/>
      <c r="X2" s="8"/>
      <c r="Y2" s="776"/>
      <c r="Z2" s="8"/>
      <c r="AA2" s="8"/>
    </row>
    <row r="3" spans="1:27" ht="15.75" customHeight="1">
      <c r="A3" s="35"/>
      <c r="B3" s="347"/>
      <c r="C3" s="396"/>
      <c r="D3" s="457"/>
      <c r="E3" s="457"/>
      <c r="F3" s="457"/>
      <c r="G3" s="457"/>
      <c r="H3" s="457"/>
      <c r="I3" s="208"/>
      <c r="J3" s="208"/>
      <c r="K3" s="208"/>
      <c r="L3" s="208"/>
      <c r="M3" s="208"/>
      <c r="N3" s="208"/>
      <c r="O3" s="208"/>
      <c r="P3" s="223"/>
      <c r="Q3" s="184"/>
      <c r="R3" s="184"/>
      <c r="S3" s="222"/>
      <c r="T3" s="597"/>
      <c r="U3" s="598"/>
      <c r="V3" s="8"/>
      <c r="W3" s="776"/>
      <c r="X3" s="8"/>
      <c r="Y3" s="776"/>
      <c r="Z3" s="8"/>
      <c r="AA3" s="8"/>
    </row>
    <row r="4" spans="1:27" ht="24.75" customHeight="1">
      <c r="A4" s="35"/>
      <c r="B4" s="348"/>
      <c r="C4" s="397"/>
      <c r="D4" s="397"/>
      <c r="E4" s="397"/>
      <c r="F4" s="397"/>
      <c r="G4" s="397"/>
      <c r="H4" s="397"/>
      <c r="I4" s="203"/>
      <c r="J4" s="203"/>
      <c r="K4" s="203"/>
      <c r="L4" s="203"/>
      <c r="M4" s="203"/>
      <c r="N4" s="203"/>
      <c r="O4" s="203"/>
      <c r="P4" s="203"/>
      <c r="Q4" s="201"/>
      <c r="R4" s="224" t="s">
        <v>19</v>
      </c>
      <c r="S4" s="225" t="s">
        <v>20</v>
      </c>
      <c r="T4" s="597"/>
      <c r="U4" s="599">
        <f>SUM(U7:U397)</f>
        <v>0</v>
      </c>
      <c r="V4" s="8"/>
      <c r="W4" s="777"/>
      <c r="X4" s="8"/>
      <c r="Y4" s="777"/>
      <c r="Z4" s="8"/>
      <c r="AA4" s="8"/>
    </row>
    <row r="5" spans="1:27" ht="24.75" customHeight="1">
      <c r="A5" s="76"/>
      <c r="B5" s="349" t="s">
        <v>21</v>
      </c>
      <c r="C5" s="398" t="s">
        <v>22</v>
      </c>
      <c r="D5" s="398" t="s">
        <v>23</v>
      </c>
      <c r="E5" s="478" t="s">
        <v>24</v>
      </c>
      <c r="F5" s="478" t="s">
        <v>25</v>
      </c>
      <c r="G5" s="398" t="s">
        <v>26</v>
      </c>
      <c r="H5" s="478" t="s">
        <v>27</v>
      </c>
      <c r="I5" s="226" t="s">
        <v>28</v>
      </c>
      <c r="J5" s="227" t="s">
        <v>29</v>
      </c>
      <c r="K5" s="228" t="s">
        <v>30</v>
      </c>
      <c r="L5" s="229" t="s">
        <v>31</v>
      </c>
      <c r="M5" s="230" t="s">
        <v>32</v>
      </c>
      <c r="N5" s="231" t="s">
        <v>33</v>
      </c>
      <c r="O5" s="232" t="s">
        <v>34</v>
      </c>
      <c r="P5" s="233" t="s">
        <v>35</v>
      </c>
      <c r="Q5" s="234"/>
      <c r="R5" s="235" t="s">
        <v>36</v>
      </c>
      <c r="S5" s="236" t="s">
        <v>37</v>
      </c>
      <c r="T5" s="600"/>
      <c r="U5" s="601" t="s">
        <v>38</v>
      </c>
      <c r="V5" s="77"/>
      <c r="W5" s="778" t="s">
        <v>15</v>
      </c>
      <c r="X5" s="77"/>
      <c r="Y5" s="798" t="s">
        <v>16</v>
      </c>
      <c r="Z5" s="78"/>
      <c r="AA5" s="75"/>
    </row>
    <row r="6" spans="1:27" ht="11.25" customHeight="1">
      <c r="A6" s="79"/>
      <c r="B6" s="350" t="s">
        <v>39</v>
      </c>
      <c r="C6" s="399"/>
      <c r="D6" s="399"/>
      <c r="E6" s="399"/>
      <c r="F6" s="399"/>
      <c r="G6" s="399"/>
      <c r="H6" s="399"/>
      <c r="I6" s="237"/>
      <c r="J6" s="238"/>
      <c r="K6" s="238"/>
      <c r="L6" s="238"/>
      <c r="M6" s="238"/>
      <c r="N6" s="238"/>
      <c r="O6" s="239"/>
      <c r="P6" s="239"/>
      <c r="Q6" s="240"/>
      <c r="R6" s="238"/>
      <c r="S6" s="238"/>
      <c r="T6" s="602"/>
      <c r="U6" s="603"/>
      <c r="V6" s="75"/>
      <c r="W6" s="779"/>
      <c r="X6" s="75"/>
      <c r="Y6" s="779"/>
      <c r="Z6" s="75"/>
      <c r="AA6" s="75"/>
    </row>
    <row r="7" spans="1:27" ht="11.25" customHeight="1">
      <c r="A7" s="80"/>
      <c r="B7" s="351" t="s">
        <v>40</v>
      </c>
      <c r="C7" s="400">
        <v>2.52</v>
      </c>
      <c r="D7" s="408">
        <f>0.453592*C7</f>
        <v>1.14305184</v>
      </c>
      <c r="E7" s="479" t="s">
        <v>41</v>
      </c>
      <c r="F7" s="479" t="s">
        <v>42</v>
      </c>
      <c r="G7" s="425">
        <v>5</v>
      </c>
      <c r="H7" s="550">
        <v>45</v>
      </c>
      <c r="I7" s="241"/>
      <c r="J7" s="242"/>
      <c r="K7" s="243"/>
      <c r="L7" s="244"/>
      <c r="M7" s="245"/>
      <c r="N7" s="246"/>
      <c r="O7" s="247"/>
      <c r="P7" s="248"/>
      <c r="Q7" s="249"/>
      <c r="R7" s="186"/>
      <c r="S7" s="250"/>
      <c r="T7" s="612"/>
      <c r="U7" s="613">
        <f>SUM(I7:P7,S7)*H7</f>
        <v>0</v>
      </c>
      <c r="V7" s="81"/>
      <c r="W7" s="780">
        <f>SUM(I7:P7,S7)*G7</f>
        <v>0</v>
      </c>
      <c r="X7" s="81"/>
      <c r="Y7" s="780">
        <f>SUM(I7:P7,S7)*D7</f>
        <v>0</v>
      </c>
      <c r="Z7" s="82"/>
      <c r="AA7" s="74"/>
    </row>
    <row r="8" spans="1:27" ht="11.25" customHeight="1">
      <c r="A8" s="80"/>
      <c r="B8" s="352" t="s">
        <v>40</v>
      </c>
      <c r="C8" s="401">
        <v>5.6</v>
      </c>
      <c r="D8" s="401">
        <f>0.453592*C8</f>
        <v>2.5401151999999998</v>
      </c>
      <c r="E8" s="480" t="s">
        <v>43</v>
      </c>
      <c r="F8" s="480" t="s">
        <v>44</v>
      </c>
      <c r="G8" s="426">
        <v>5</v>
      </c>
      <c r="H8" s="550">
        <v>73</v>
      </c>
      <c r="I8" s="251"/>
      <c r="J8" s="252"/>
      <c r="K8" s="253"/>
      <c r="L8" s="254"/>
      <c r="M8" s="255"/>
      <c r="N8" s="256"/>
      <c r="O8" s="257"/>
      <c r="P8" s="258"/>
      <c r="Q8" s="249"/>
      <c r="R8" s="187"/>
      <c r="S8" s="259"/>
      <c r="T8" s="612"/>
      <c r="U8" s="621">
        <f>SUM(I8:P8,S8)*H8</f>
        <v>0</v>
      </c>
      <c r="V8" s="81"/>
      <c r="W8" s="781">
        <f>SUM(I8:P8,S8)*G8</f>
        <v>0</v>
      </c>
      <c r="X8" s="81"/>
      <c r="Y8" s="781">
        <f>SUM(I8:P8,S8)*D8</f>
        <v>0</v>
      </c>
      <c r="Z8" s="82"/>
      <c r="AA8" s="74"/>
    </row>
    <row r="9" spans="1:27" ht="11.25" customHeight="1">
      <c r="A9" s="80"/>
      <c r="B9" s="352" t="s">
        <v>40</v>
      </c>
      <c r="C9" s="401">
        <v>8.7200000000000006</v>
      </c>
      <c r="D9" s="401">
        <f>0.453592*C9</f>
        <v>3.9553222400000001</v>
      </c>
      <c r="E9" s="480" t="s">
        <v>45</v>
      </c>
      <c r="F9" s="480" t="s">
        <v>46</v>
      </c>
      <c r="G9" s="426">
        <v>5</v>
      </c>
      <c r="H9" s="550">
        <v>111</v>
      </c>
      <c r="I9" s="251"/>
      <c r="J9" s="252"/>
      <c r="K9" s="253"/>
      <c r="L9" s="254"/>
      <c r="M9" s="255"/>
      <c r="N9" s="256"/>
      <c r="O9" s="257"/>
      <c r="P9" s="258"/>
      <c r="Q9" s="249"/>
      <c r="R9" s="187"/>
      <c r="S9" s="259"/>
      <c r="T9" s="612"/>
      <c r="U9" s="621">
        <f>SUM(I9:P9,S9)*H9</f>
        <v>0</v>
      </c>
      <c r="V9" s="81"/>
      <c r="W9" s="781">
        <f>SUM(I9:P9,S9)*G9</f>
        <v>0</v>
      </c>
      <c r="X9" s="81"/>
      <c r="Y9" s="781">
        <f>SUM(I9:P9,S9)*D9</f>
        <v>0</v>
      </c>
      <c r="Z9" s="82"/>
      <c r="AA9" s="74"/>
    </row>
    <row r="10" spans="1:27" ht="11.25" customHeight="1">
      <c r="A10" s="80"/>
      <c r="B10" s="353" t="s">
        <v>40</v>
      </c>
      <c r="C10" s="402">
        <v>15</v>
      </c>
      <c r="D10" s="402">
        <f>0.453592*C10</f>
        <v>6.8038799999999995</v>
      </c>
      <c r="E10" s="481" t="s">
        <v>47</v>
      </c>
      <c r="F10" s="481" t="s">
        <v>48</v>
      </c>
      <c r="G10" s="427">
        <v>1</v>
      </c>
      <c r="H10" s="551">
        <v>157</v>
      </c>
      <c r="I10" s="260"/>
      <c r="J10" s="261"/>
      <c r="K10" s="262"/>
      <c r="L10" s="263"/>
      <c r="M10" s="264"/>
      <c r="N10" s="265"/>
      <c r="O10" s="266"/>
      <c r="P10" s="267"/>
      <c r="Q10" s="249"/>
      <c r="R10" s="188"/>
      <c r="S10" s="268"/>
      <c r="T10" s="612"/>
      <c r="U10" s="621">
        <f>SUM(I10:P10,S10)*H10</f>
        <v>0</v>
      </c>
      <c r="V10" s="81"/>
      <c r="W10" s="781">
        <f>SUM(I10:P10,S10)*G10</f>
        <v>0</v>
      </c>
      <c r="X10" s="81"/>
      <c r="Y10" s="781">
        <f>SUM(I10:P10,S10)*D10</f>
        <v>0</v>
      </c>
      <c r="Z10" s="82"/>
      <c r="AA10" s="74"/>
    </row>
    <row r="11" spans="1:27" ht="11.25" customHeight="1">
      <c r="A11" s="80"/>
      <c r="B11" s="349" t="s">
        <v>49</v>
      </c>
      <c r="C11" s="403">
        <f>SUM(C7:C10)</f>
        <v>31.84</v>
      </c>
      <c r="D11" s="403">
        <f>0.453592*C11</f>
        <v>14.442369279999999</v>
      </c>
      <c r="E11" s="482" t="s">
        <v>50</v>
      </c>
      <c r="F11" s="482" t="s">
        <v>51</v>
      </c>
      <c r="G11" s="524">
        <f>SUM(G7:G10)</f>
        <v>16</v>
      </c>
      <c r="H11" s="552">
        <f>SUM(H7:H10)</f>
        <v>386</v>
      </c>
      <c r="I11" s="269"/>
      <c r="J11" s="270"/>
      <c r="K11" s="271"/>
      <c r="L11" s="272"/>
      <c r="M11" s="273"/>
      <c r="N11" s="274"/>
      <c r="O11" s="275"/>
      <c r="P11" s="276"/>
      <c r="Q11" s="249"/>
      <c r="R11" s="185"/>
      <c r="S11" s="277"/>
      <c r="T11" s="612"/>
      <c r="U11" s="636">
        <f>SUM(I11:P11,S11)*H11</f>
        <v>0</v>
      </c>
      <c r="V11" s="83"/>
      <c r="W11" s="782">
        <f>SUM(I11:P11,S11)*G11</f>
        <v>0</v>
      </c>
      <c r="X11" s="81"/>
      <c r="Y11" s="782">
        <f>SUM(I11:P11,S11)*D11</f>
        <v>0</v>
      </c>
      <c r="Z11" s="82"/>
      <c r="AA11" s="74"/>
    </row>
    <row r="12" spans="1:27" ht="11.25" customHeight="1">
      <c r="A12" s="84"/>
      <c r="B12" s="354"/>
      <c r="C12" s="404"/>
      <c r="D12" s="404"/>
      <c r="E12" s="354"/>
      <c r="F12" s="354"/>
      <c r="G12" s="354"/>
      <c r="H12" s="553"/>
      <c r="I12" s="189"/>
      <c r="J12" s="189"/>
      <c r="K12" s="189"/>
      <c r="L12" s="189"/>
      <c r="M12" s="189"/>
      <c r="N12" s="189"/>
      <c r="O12" s="278"/>
      <c r="P12" s="278"/>
      <c r="Q12" s="279"/>
      <c r="R12" s="280"/>
      <c r="S12" s="189"/>
      <c r="T12" s="639"/>
      <c r="U12" s="640"/>
      <c r="V12" s="28"/>
      <c r="W12" s="783"/>
      <c r="X12" s="74"/>
      <c r="Y12" s="784"/>
      <c r="Z12" s="74"/>
      <c r="AA12" s="74"/>
    </row>
    <row r="13" spans="1:27" ht="11.25" customHeight="1">
      <c r="A13" s="80"/>
      <c r="B13" s="351" t="s">
        <v>52</v>
      </c>
      <c r="C13" s="400">
        <v>3.96</v>
      </c>
      <c r="D13" s="408">
        <f>0.453592*C13</f>
        <v>1.7962243199999999</v>
      </c>
      <c r="E13" s="479" t="s">
        <v>53</v>
      </c>
      <c r="F13" s="479" t="s">
        <v>42</v>
      </c>
      <c r="G13" s="425">
        <v>5</v>
      </c>
      <c r="H13" s="550">
        <v>59</v>
      </c>
      <c r="I13" s="241"/>
      <c r="J13" s="242"/>
      <c r="K13" s="243"/>
      <c r="L13" s="244"/>
      <c r="M13" s="245"/>
      <c r="N13" s="246"/>
      <c r="O13" s="247"/>
      <c r="P13" s="248"/>
      <c r="Q13" s="249"/>
      <c r="R13" s="186"/>
      <c r="S13" s="250"/>
      <c r="T13" s="612"/>
      <c r="U13" s="613">
        <f>SUM(I13:P13,S13)*H13</f>
        <v>0</v>
      </c>
      <c r="V13" s="85"/>
      <c r="W13" s="780">
        <f>SUM(I13:P13,S13)*G13</f>
        <v>0</v>
      </c>
      <c r="X13" s="81"/>
      <c r="Y13" s="780">
        <f>SUM(I13:P13,S13)*D13</f>
        <v>0</v>
      </c>
      <c r="Z13" s="82"/>
      <c r="AA13" s="74"/>
    </row>
    <row r="14" spans="1:27" ht="11.25" customHeight="1">
      <c r="A14" s="80"/>
      <c r="B14" s="352" t="s">
        <v>52</v>
      </c>
      <c r="C14" s="401">
        <v>7.8</v>
      </c>
      <c r="D14" s="401">
        <f>0.453592*C14</f>
        <v>3.5380175999999999</v>
      </c>
      <c r="E14" s="480" t="s">
        <v>54</v>
      </c>
      <c r="F14" s="480" t="s">
        <v>44</v>
      </c>
      <c r="G14" s="426">
        <v>5</v>
      </c>
      <c r="H14" s="550">
        <v>97</v>
      </c>
      <c r="I14" s="251"/>
      <c r="J14" s="252"/>
      <c r="K14" s="253"/>
      <c r="L14" s="254"/>
      <c r="M14" s="255"/>
      <c r="N14" s="256"/>
      <c r="O14" s="257"/>
      <c r="P14" s="258"/>
      <c r="Q14" s="249"/>
      <c r="R14" s="187"/>
      <c r="S14" s="259"/>
      <c r="T14" s="612"/>
      <c r="U14" s="621">
        <f>SUM(I14:P14,S14)*H14</f>
        <v>0</v>
      </c>
      <c r="V14" s="81"/>
      <c r="W14" s="781">
        <f>SUM(I14:P14,S14)*G14</f>
        <v>0</v>
      </c>
      <c r="X14" s="81"/>
      <c r="Y14" s="781">
        <f>SUM(I14:P14,S14)*D14</f>
        <v>0</v>
      </c>
      <c r="Z14" s="82"/>
      <c r="AA14" s="74"/>
    </row>
    <row r="15" spans="1:27" ht="11.25" customHeight="1">
      <c r="A15" s="80"/>
      <c r="B15" s="353" t="s">
        <v>52</v>
      </c>
      <c r="C15" s="405">
        <v>12.82</v>
      </c>
      <c r="D15" s="402">
        <f>0.453592*C15</f>
        <v>5.8150494400000001</v>
      </c>
      <c r="E15" s="481" t="s">
        <v>55</v>
      </c>
      <c r="F15" s="481" t="s">
        <v>46</v>
      </c>
      <c r="G15" s="427">
        <v>5</v>
      </c>
      <c r="H15" s="551">
        <v>147</v>
      </c>
      <c r="I15" s="260"/>
      <c r="J15" s="261"/>
      <c r="K15" s="262"/>
      <c r="L15" s="263"/>
      <c r="M15" s="264"/>
      <c r="N15" s="265"/>
      <c r="O15" s="266"/>
      <c r="P15" s="267"/>
      <c r="Q15" s="249"/>
      <c r="R15" s="188"/>
      <c r="S15" s="268"/>
      <c r="T15" s="612"/>
      <c r="U15" s="621">
        <f>SUM(I15:P15,S15)*H15</f>
        <v>0</v>
      </c>
      <c r="V15" s="81"/>
      <c r="W15" s="781">
        <f>SUM(I15:P15,S15)*G15</f>
        <v>0</v>
      </c>
      <c r="X15" s="81"/>
      <c r="Y15" s="781">
        <f>SUM(I15:P15,S15)*D15</f>
        <v>0</v>
      </c>
      <c r="Z15" s="82"/>
      <c r="AA15" s="74"/>
    </row>
    <row r="16" spans="1:27" ht="11.25" customHeight="1">
      <c r="A16" s="80"/>
      <c r="B16" s="349" t="s">
        <v>56</v>
      </c>
      <c r="C16" s="406">
        <f>SUM(C13:C15)</f>
        <v>24.58</v>
      </c>
      <c r="D16" s="403">
        <f>0.453592*C16</f>
        <v>11.149291359999999</v>
      </c>
      <c r="E16" s="478" t="s">
        <v>57</v>
      </c>
      <c r="F16" s="478" t="s">
        <v>51</v>
      </c>
      <c r="G16" s="428">
        <f>SUM(G13:G15)</f>
        <v>15</v>
      </c>
      <c r="H16" s="554">
        <f>SUM(H13:H15)</f>
        <v>303</v>
      </c>
      <c r="I16" s="269"/>
      <c r="J16" s="270"/>
      <c r="K16" s="271"/>
      <c r="L16" s="272"/>
      <c r="M16" s="273"/>
      <c r="N16" s="274"/>
      <c r="O16" s="275"/>
      <c r="P16" s="276"/>
      <c r="Q16" s="249"/>
      <c r="R16" s="185"/>
      <c r="S16" s="277"/>
      <c r="T16" s="612"/>
      <c r="U16" s="636">
        <f>SUM(I16:P16,S16)*H16</f>
        <v>0</v>
      </c>
      <c r="V16" s="81"/>
      <c r="W16" s="782">
        <f>SUM(I16:P16,S16)*G16</f>
        <v>0</v>
      </c>
      <c r="X16" s="81"/>
      <c r="Y16" s="782">
        <f>SUM(I16:P16,S16)*D16</f>
        <v>0</v>
      </c>
      <c r="Z16" s="82"/>
      <c r="AA16" s="74"/>
    </row>
    <row r="17" spans="1:27" ht="11.25" customHeight="1">
      <c r="A17" s="84"/>
      <c r="B17" s="354"/>
      <c r="C17" s="407"/>
      <c r="D17" s="407"/>
      <c r="E17" s="354"/>
      <c r="F17" s="354"/>
      <c r="G17" s="354"/>
      <c r="H17" s="553"/>
      <c r="I17" s="281"/>
      <c r="J17" s="189"/>
      <c r="K17" s="189"/>
      <c r="L17" s="189"/>
      <c r="M17" s="189"/>
      <c r="N17" s="189"/>
      <c r="O17" s="278"/>
      <c r="P17" s="278"/>
      <c r="Q17" s="279"/>
      <c r="R17" s="280"/>
      <c r="S17" s="189"/>
      <c r="T17" s="642"/>
      <c r="U17" s="643"/>
      <c r="V17" s="74"/>
      <c r="W17" s="784"/>
      <c r="X17" s="74"/>
      <c r="Y17" s="784"/>
      <c r="Z17" s="74"/>
      <c r="AA17" s="74"/>
    </row>
    <row r="18" spans="1:27" ht="11.25" customHeight="1">
      <c r="A18" s="80"/>
      <c r="B18" s="351" t="s">
        <v>58</v>
      </c>
      <c r="C18" s="408">
        <v>6.7</v>
      </c>
      <c r="D18" s="408">
        <f>0.453592*C18</f>
        <v>3.0390663999999998</v>
      </c>
      <c r="E18" s="479" t="s">
        <v>59</v>
      </c>
      <c r="F18" s="479" t="s">
        <v>44</v>
      </c>
      <c r="G18" s="425">
        <v>5</v>
      </c>
      <c r="H18" s="551">
        <v>93</v>
      </c>
      <c r="I18" s="251"/>
      <c r="J18" s="242"/>
      <c r="K18" s="243"/>
      <c r="L18" s="244"/>
      <c r="M18" s="245"/>
      <c r="N18" s="246"/>
      <c r="O18" s="247"/>
      <c r="P18" s="248"/>
      <c r="Q18" s="249"/>
      <c r="R18" s="186"/>
      <c r="S18" s="250"/>
      <c r="T18" s="612"/>
      <c r="U18" s="644">
        <f>SUM(I18:P18,S18)*H18</f>
        <v>0</v>
      </c>
      <c r="V18" s="86"/>
      <c r="W18" s="780">
        <f>SUM(I18:P18,S18)*G18</f>
        <v>0</v>
      </c>
      <c r="X18" s="81"/>
      <c r="Y18" s="780">
        <f>SUM(I18:P18,S18)*D18</f>
        <v>0</v>
      </c>
      <c r="Z18" s="82"/>
      <c r="AA18" s="74"/>
    </row>
    <row r="19" spans="1:27" ht="11.25" customHeight="1">
      <c r="A19" s="80"/>
      <c r="B19" s="352" t="s">
        <v>58</v>
      </c>
      <c r="C19" s="401">
        <v>11.76</v>
      </c>
      <c r="D19" s="401">
        <f>0.453592*C19</f>
        <v>5.3342419200000002</v>
      </c>
      <c r="E19" s="480" t="s">
        <v>60</v>
      </c>
      <c r="F19" s="480" t="s">
        <v>46</v>
      </c>
      <c r="G19" s="426">
        <v>5</v>
      </c>
      <c r="H19" s="555">
        <v>139</v>
      </c>
      <c r="I19" s="251"/>
      <c r="J19" s="252"/>
      <c r="K19" s="253"/>
      <c r="L19" s="254"/>
      <c r="M19" s="255"/>
      <c r="N19" s="256"/>
      <c r="O19" s="257"/>
      <c r="P19" s="258"/>
      <c r="Q19" s="249"/>
      <c r="R19" s="187"/>
      <c r="S19" s="259"/>
      <c r="T19" s="612"/>
      <c r="U19" s="645">
        <f>SUM(I19:P19,S19)*H19</f>
        <v>0</v>
      </c>
      <c r="V19" s="86"/>
      <c r="W19" s="781">
        <f>SUM(I19:P19,S19)*G19</f>
        <v>0</v>
      </c>
      <c r="X19" s="81"/>
      <c r="Y19" s="781">
        <f>SUM(I19:P19,S19)*D19</f>
        <v>0</v>
      </c>
      <c r="Z19" s="82"/>
      <c r="AA19" s="74"/>
    </row>
    <row r="20" spans="1:27" ht="11.25" customHeight="1">
      <c r="A20" s="80"/>
      <c r="B20" s="353" t="s">
        <v>58</v>
      </c>
      <c r="C20" s="402">
        <v>19.8</v>
      </c>
      <c r="D20" s="402">
        <f>0.453592*C20</f>
        <v>8.9811215999999998</v>
      </c>
      <c r="E20" s="481" t="s">
        <v>61</v>
      </c>
      <c r="F20" s="481" t="s">
        <v>62</v>
      </c>
      <c r="G20" s="427">
        <v>5</v>
      </c>
      <c r="H20" s="556">
        <v>212</v>
      </c>
      <c r="I20" s="260"/>
      <c r="J20" s="261"/>
      <c r="K20" s="262"/>
      <c r="L20" s="263"/>
      <c r="M20" s="264"/>
      <c r="N20" s="265"/>
      <c r="O20" s="266"/>
      <c r="P20" s="267"/>
      <c r="Q20" s="249"/>
      <c r="R20" s="188"/>
      <c r="S20" s="268"/>
      <c r="T20" s="612"/>
      <c r="U20" s="645">
        <f>SUM(I20:P20,S20)*H20</f>
        <v>0</v>
      </c>
      <c r="V20" s="86"/>
      <c r="W20" s="781">
        <f>SUM(I20:P20,S20)*G20</f>
        <v>0</v>
      </c>
      <c r="X20" s="81"/>
      <c r="Y20" s="781">
        <f>SUM(I20:P20,S20)*D20</f>
        <v>0</v>
      </c>
      <c r="Z20" s="82"/>
      <c r="AA20" s="74"/>
    </row>
    <row r="21" spans="1:27" ht="11.25" customHeight="1">
      <c r="A21" s="80"/>
      <c r="B21" s="349" t="s">
        <v>63</v>
      </c>
      <c r="C21" s="403">
        <f>SUM(C18:C20)</f>
        <v>38.260000000000005</v>
      </c>
      <c r="D21" s="403">
        <f>0.453592*C21</f>
        <v>17.354429920000001</v>
      </c>
      <c r="E21" s="478" t="s">
        <v>64</v>
      </c>
      <c r="F21" s="478" t="s">
        <v>51</v>
      </c>
      <c r="G21" s="428">
        <f>SUM(G18:G20)</f>
        <v>15</v>
      </c>
      <c r="H21" s="557">
        <f>SUM(H18:H20)</f>
        <v>444</v>
      </c>
      <c r="I21" s="269"/>
      <c r="J21" s="270"/>
      <c r="K21" s="271"/>
      <c r="L21" s="272"/>
      <c r="M21" s="273"/>
      <c r="N21" s="274"/>
      <c r="O21" s="275"/>
      <c r="P21" s="276"/>
      <c r="Q21" s="249"/>
      <c r="R21" s="185"/>
      <c r="S21" s="277"/>
      <c r="T21" s="612"/>
      <c r="U21" s="646">
        <f>SUM(I21:P21,S21)*H21</f>
        <v>0</v>
      </c>
      <c r="V21" s="86"/>
      <c r="W21" s="782">
        <f>SUM(I21:P21,S21)*G21</f>
        <v>0</v>
      </c>
      <c r="X21" s="81"/>
      <c r="Y21" s="782">
        <f>SUM(I21:P21,S21)*D21</f>
        <v>0</v>
      </c>
      <c r="Z21" s="82"/>
      <c r="AA21" s="74"/>
    </row>
    <row r="22" spans="1:27" ht="11.25" customHeight="1">
      <c r="A22" s="84"/>
      <c r="B22" s="354"/>
      <c r="C22" s="404"/>
      <c r="D22" s="404"/>
      <c r="E22" s="354"/>
      <c r="F22" s="354"/>
      <c r="G22" s="354"/>
      <c r="H22" s="553"/>
      <c r="I22" s="189"/>
      <c r="J22" s="189"/>
      <c r="K22" s="189"/>
      <c r="L22" s="189"/>
      <c r="M22" s="189"/>
      <c r="N22" s="189"/>
      <c r="O22" s="278"/>
      <c r="P22" s="278"/>
      <c r="Q22" s="279"/>
      <c r="R22" s="280"/>
      <c r="S22" s="189"/>
      <c r="T22" s="642"/>
      <c r="U22" s="643"/>
      <c r="V22" s="74"/>
      <c r="W22" s="784"/>
      <c r="X22" s="74"/>
      <c r="Y22" s="784"/>
      <c r="Z22" s="74"/>
      <c r="AA22" s="74"/>
    </row>
    <row r="23" spans="1:27" ht="11.25" customHeight="1">
      <c r="A23" s="80"/>
      <c r="B23" s="351" t="s">
        <v>65</v>
      </c>
      <c r="C23" s="400">
        <v>1.24</v>
      </c>
      <c r="D23" s="408">
        <f t="shared" ref="D23:D31" si="0">0.453592*C23</f>
        <v>0.56245407999999997</v>
      </c>
      <c r="E23" s="479" t="s">
        <v>66</v>
      </c>
      <c r="F23" s="479" t="s">
        <v>67</v>
      </c>
      <c r="G23" s="425">
        <v>10</v>
      </c>
      <c r="H23" s="551">
        <v>41</v>
      </c>
      <c r="I23" s="241"/>
      <c r="J23" s="242"/>
      <c r="K23" s="243"/>
      <c r="L23" s="244"/>
      <c r="M23" s="245"/>
      <c r="N23" s="246"/>
      <c r="O23" s="282"/>
      <c r="P23" s="283"/>
      <c r="Q23" s="249"/>
      <c r="R23" s="186"/>
      <c r="S23" s="250"/>
      <c r="T23" s="649"/>
      <c r="U23" s="644">
        <f t="shared" ref="U23:U31" si="1">SUM(I23:P23,S23)*H23</f>
        <v>0</v>
      </c>
      <c r="V23" s="86"/>
      <c r="W23" s="780">
        <f t="shared" ref="W23:W31" si="2">SUM(I23:P23,S23)*G23</f>
        <v>0</v>
      </c>
      <c r="X23" s="81"/>
      <c r="Y23" s="780">
        <f t="shared" ref="Y23:Y31" si="3">SUM(I23:P23,S23)*D23</f>
        <v>0</v>
      </c>
      <c r="Z23" s="82"/>
      <c r="AA23" s="74"/>
    </row>
    <row r="24" spans="1:27" ht="11.25" customHeight="1">
      <c r="A24" s="80"/>
      <c r="B24" s="352" t="s">
        <v>65</v>
      </c>
      <c r="C24" s="409">
        <v>3.45</v>
      </c>
      <c r="D24" s="401">
        <f t="shared" si="0"/>
        <v>1.5648924</v>
      </c>
      <c r="E24" s="480" t="s">
        <v>68</v>
      </c>
      <c r="F24" s="480" t="s">
        <v>42</v>
      </c>
      <c r="G24" s="426">
        <v>5</v>
      </c>
      <c r="H24" s="555">
        <v>54</v>
      </c>
      <c r="I24" s="251"/>
      <c r="J24" s="252"/>
      <c r="K24" s="253"/>
      <c r="L24" s="254"/>
      <c r="M24" s="255"/>
      <c r="N24" s="256"/>
      <c r="O24" s="284"/>
      <c r="P24" s="285"/>
      <c r="Q24" s="249"/>
      <c r="R24" s="187"/>
      <c r="S24" s="259"/>
      <c r="T24" s="612"/>
      <c r="U24" s="645">
        <f t="shared" si="1"/>
        <v>0</v>
      </c>
      <c r="V24" s="86"/>
      <c r="W24" s="781">
        <f t="shared" si="2"/>
        <v>0</v>
      </c>
      <c r="X24" s="81"/>
      <c r="Y24" s="781">
        <f t="shared" si="3"/>
        <v>0</v>
      </c>
      <c r="Z24" s="82"/>
      <c r="AA24" s="74"/>
    </row>
    <row r="25" spans="1:27" ht="11.25" customHeight="1">
      <c r="A25" s="80"/>
      <c r="B25" s="352" t="s">
        <v>65</v>
      </c>
      <c r="C25" s="409">
        <v>3.02</v>
      </c>
      <c r="D25" s="401">
        <f t="shared" si="0"/>
        <v>1.36984784</v>
      </c>
      <c r="E25" s="480" t="s">
        <v>69</v>
      </c>
      <c r="F25" s="480" t="s">
        <v>44</v>
      </c>
      <c r="G25" s="426">
        <v>5</v>
      </c>
      <c r="H25" s="555">
        <v>59</v>
      </c>
      <c r="I25" s="251"/>
      <c r="J25" s="252"/>
      <c r="K25" s="253"/>
      <c r="L25" s="254"/>
      <c r="M25" s="255"/>
      <c r="N25" s="256"/>
      <c r="O25" s="284"/>
      <c r="P25" s="285"/>
      <c r="Q25" s="249"/>
      <c r="R25" s="187"/>
      <c r="S25" s="259"/>
      <c r="T25" s="612"/>
      <c r="U25" s="645">
        <f t="shared" si="1"/>
        <v>0</v>
      </c>
      <c r="V25" s="86"/>
      <c r="W25" s="781">
        <f t="shared" si="2"/>
        <v>0</v>
      </c>
      <c r="X25" s="81"/>
      <c r="Y25" s="781">
        <f t="shared" si="3"/>
        <v>0</v>
      </c>
      <c r="Z25" s="82"/>
      <c r="AA25" s="74"/>
    </row>
    <row r="26" spans="1:27" ht="11.25" customHeight="1">
      <c r="A26" s="80"/>
      <c r="B26" s="352" t="s">
        <v>65</v>
      </c>
      <c r="C26" s="409">
        <v>6.44</v>
      </c>
      <c r="D26" s="401">
        <f t="shared" si="0"/>
        <v>2.9211324800000003</v>
      </c>
      <c r="E26" s="480" t="s">
        <v>70</v>
      </c>
      <c r="F26" s="480" t="s">
        <v>46</v>
      </c>
      <c r="G26" s="426">
        <v>5</v>
      </c>
      <c r="H26" s="555">
        <v>90</v>
      </c>
      <c r="I26" s="251"/>
      <c r="J26" s="252"/>
      <c r="K26" s="253"/>
      <c r="L26" s="254"/>
      <c r="M26" s="255"/>
      <c r="N26" s="256"/>
      <c r="O26" s="284"/>
      <c r="P26" s="285"/>
      <c r="Q26" s="249"/>
      <c r="R26" s="187"/>
      <c r="S26" s="259"/>
      <c r="T26" s="612"/>
      <c r="U26" s="645">
        <f t="shared" si="1"/>
        <v>0</v>
      </c>
      <c r="V26" s="86"/>
      <c r="W26" s="781">
        <f t="shared" si="2"/>
        <v>0</v>
      </c>
      <c r="X26" s="81"/>
      <c r="Y26" s="781">
        <f t="shared" si="3"/>
        <v>0</v>
      </c>
      <c r="Z26" s="82"/>
      <c r="AA26" s="74"/>
    </row>
    <row r="27" spans="1:27" ht="11.25" customHeight="1">
      <c r="A27" s="80"/>
      <c r="B27" s="352" t="s">
        <v>65</v>
      </c>
      <c r="C27" s="401">
        <v>13.5</v>
      </c>
      <c r="D27" s="401">
        <f t="shared" si="0"/>
        <v>6.1234919999999997</v>
      </c>
      <c r="E27" s="480" t="s">
        <v>71</v>
      </c>
      <c r="F27" s="480" t="s">
        <v>62</v>
      </c>
      <c r="G27" s="426">
        <v>5</v>
      </c>
      <c r="H27" s="555">
        <v>154</v>
      </c>
      <c r="I27" s="251"/>
      <c r="J27" s="252"/>
      <c r="K27" s="253"/>
      <c r="L27" s="254"/>
      <c r="M27" s="255"/>
      <c r="N27" s="256"/>
      <c r="O27" s="284"/>
      <c r="P27" s="285"/>
      <c r="Q27" s="249"/>
      <c r="R27" s="187"/>
      <c r="S27" s="259"/>
      <c r="T27" s="612"/>
      <c r="U27" s="645">
        <f t="shared" si="1"/>
        <v>0</v>
      </c>
      <c r="V27" s="86"/>
      <c r="W27" s="781">
        <f t="shared" si="2"/>
        <v>0</v>
      </c>
      <c r="X27" s="81"/>
      <c r="Y27" s="781">
        <f t="shared" si="3"/>
        <v>0</v>
      </c>
      <c r="Z27" s="82"/>
      <c r="AA27" s="74"/>
    </row>
    <row r="28" spans="1:27" ht="11.25" customHeight="1">
      <c r="A28" s="80"/>
      <c r="B28" s="352" t="s">
        <v>65</v>
      </c>
      <c r="C28" s="401">
        <v>9.5</v>
      </c>
      <c r="D28" s="401">
        <f t="shared" si="0"/>
        <v>4.3091239999999997</v>
      </c>
      <c r="E28" s="480" t="s">
        <v>72</v>
      </c>
      <c r="F28" s="480" t="s">
        <v>73</v>
      </c>
      <c r="G28" s="426">
        <v>1</v>
      </c>
      <c r="H28" s="555">
        <v>109</v>
      </c>
      <c r="I28" s="251"/>
      <c r="J28" s="252"/>
      <c r="K28" s="253"/>
      <c r="L28" s="254"/>
      <c r="M28" s="255"/>
      <c r="N28" s="256"/>
      <c r="O28" s="284"/>
      <c r="P28" s="285"/>
      <c r="Q28" s="249"/>
      <c r="R28" s="187"/>
      <c r="S28" s="259"/>
      <c r="T28" s="612"/>
      <c r="U28" s="645">
        <f t="shared" si="1"/>
        <v>0</v>
      </c>
      <c r="V28" s="86"/>
      <c r="W28" s="781">
        <f t="shared" si="2"/>
        <v>0</v>
      </c>
      <c r="X28" s="81"/>
      <c r="Y28" s="781">
        <f t="shared" si="3"/>
        <v>0</v>
      </c>
      <c r="Z28" s="82"/>
      <c r="AA28" s="74"/>
    </row>
    <row r="29" spans="1:27" ht="11.25" customHeight="1">
      <c r="A29" s="80"/>
      <c r="B29" s="352" t="s">
        <v>65</v>
      </c>
      <c r="C29" s="409">
        <v>9.42</v>
      </c>
      <c r="D29" s="401">
        <f t="shared" si="0"/>
        <v>4.2728366399999995</v>
      </c>
      <c r="E29" s="480" t="s">
        <v>74</v>
      </c>
      <c r="F29" s="480" t="s">
        <v>75</v>
      </c>
      <c r="G29" s="426">
        <v>1</v>
      </c>
      <c r="H29" s="555">
        <v>108</v>
      </c>
      <c r="I29" s="251"/>
      <c r="J29" s="252"/>
      <c r="K29" s="253"/>
      <c r="L29" s="254"/>
      <c r="M29" s="255"/>
      <c r="N29" s="256"/>
      <c r="O29" s="284"/>
      <c r="P29" s="285"/>
      <c r="Q29" s="249"/>
      <c r="R29" s="187"/>
      <c r="S29" s="259"/>
      <c r="T29" s="612"/>
      <c r="U29" s="645">
        <f t="shared" si="1"/>
        <v>0</v>
      </c>
      <c r="V29" s="86"/>
      <c r="W29" s="781">
        <f t="shared" si="2"/>
        <v>0</v>
      </c>
      <c r="X29" s="81"/>
      <c r="Y29" s="781">
        <f t="shared" si="3"/>
        <v>0</v>
      </c>
      <c r="Z29" s="82"/>
      <c r="AA29" s="74"/>
    </row>
    <row r="30" spans="1:27" ht="11.25" customHeight="1">
      <c r="A30" s="80"/>
      <c r="B30" s="353" t="s">
        <v>65</v>
      </c>
      <c r="C30" s="405">
        <v>14.86</v>
      </c>
      <c r="D30" s="402">
        <f t="shared" si="0"/>
        <v>6.7403771199999998</v>
      </c>
      <c r="E30" s="481" t="s">
        <v>76</v>
      </c>
      <c r="F30" s="481" t="s">
        <v>48</v>
      </c>
      <c r="G30" s="427">
        <v>1</v>
      </c>
      <c r="H30" s="556">
        <v>155</v>
      </c>
      <c r="I30" s="260"/>
      <c r="J30" s="261"/>
      <c r="K30" s="262"/>
      <c r="L30" s="263"/>
      <c r="M30" s="264"/>
      <c r="N30" s="265"/>
      <c r="O30" s="286"/>
      <c r="P30" s="287"/>
      <c r="Q30" s="249"/>
      <c r="R30" s="188"/>
      <c r="S30" s="268"/>
      <c r="T30" s="612"/>
      <c r="U30" s="645">
        <f t="shared" si="1"/>
        <v>0</v>
      </c>
      <c r="V30" s="86"/>
      <c r="W30" s="781">
        <f t="shared" si="2"/>
        <v>0</v>
      </c>
      <c r="X30" s="81"/>
      <c r="Y30" s="781">
        <f t="shared" si="3"/>
        <v>0</v>
      </c>
      <c r="Z30" s="82"/>
      <c r="AA30" s="74"/>
    </row>
    <row r="31" spans="1:27" ht="11.25" customHeight="1">
      <c r="A31" s="80"/>
      <c r="B31" s="349" t="s">
        <v>77</v>
      </c>
      <c r="C31" s="406">
        <f>SUM(C23:C30)</f>
        <v>61.430000000000007</v>
      </c>
      <c r="D31" s="403">
        <f t="shared" si="0"/>
        <v>27.864156560000001</v>
      </c>
      <c r="E31" s="482" t="s">
        <v>78</v>
      </c>
      <c r="F31" s="482" t="s">
        <v>51</v>
      </c>
      <c r="G31" s="406">
        <f>SUM(G23:G30)</f>
        <v>33</v>
      </c>
      <c r="H31" s="558">
        <f>SUM(H23:H30)</f>
        <v>770</v>
      </c>
      <c r="I31" s="269"/>
      <c r="J31" s="270"/>
      <c r="K31" s="271"/>
      <c r="L31" s="272"/>
      <c r="M31" s="273"/>
      <c r="N31" s="274"/>
      <c r="O31" s="288"/>
      <c r="P31" s="289"/>
      <c r="Q31" s="249"/>
      <c r="R31" s="185"/>
      <c r="S31" s="277"/>
      <c r="T31" s="612"/>
      <c r="U31" s="646">
        <f t="shared" si="1"/>
        <v>0</v>
      </c>
      <c r="V31" s="86"/>
      <c r="W31" s="782">
        <f t="shared" si="2"/>
        <v>0</v>
      </c>
      <c r="X31" s="81"/>
      <c r="Y31" s="782">
        <f t="shared" si="3"/>
        <v>0</v>
      </c>
      <c r="Z31" s="82"/>
      <c r="AA31" s="74"/>
    </row>
    <row r="32" spans="1:27" ht="11.25" customHeight="1">
      <c r="A32" s="84"/>
      <c r="B32" s="354"/>
      <c r="C32" s="407"/>
      <c r="D32" s="407"/>
      <c r="E32" s="354"/>
      <c r="F32" s="354"/>
      <c r="G32" s="354"/>
      <c r="H32" s="553"/>
      <c r="I32" s="189"/>
      <c r="J32" s="189"/>
      <c r="K32" s="189"/>
      <c r="L32" s="189"/>
      <c r="M32" s="189"/>
      <c r="N32" s="189"/>
      <c r="O32" s="278"/>
      <c r="P32" s="278"/>
      <c r="Q32" s="279"/>
      <c r="R32" s="280"/>
      <c r="S32" s="189"/>
      <c r="T32" s="642"/>
      <c r="U32" s="643"/>
      <c r="V32" s="74"/>
      <c r="W32" s="784"/>
      <c r="X32" s="74"/>
      <c r="Y32" s="784"/>
      <c r="Z32" s="74"/>
      <c r="AA32" s="74"/>
    </row>
    <row r="33" spans="1:27" ht="11.25" customHeight="1">
      <c r="A33" s="80"/>
      <c r="B33" s="351" t="s">
        <v>79</v>
      </c>
      <c r="C33" s="400">
        <v>2.34</v>
      </c>
      <c r="D33" s="408">
        <f t="shared" ref="D33:D41" si="4">0.453592*C33</f>
        <v>1.06140528</v>
      </c>
      <c r="E33" s="479" t="s">
        <v>80</v>
      </c>
      <c r="F33" s="479" t="s">
        <v>42</v>
      </c>
      <c r="G33" s="425">
        <v>5</v>
      </c>
      <c r="H33" s="551">
        <v>44</v>
      </c>
      <c r="I33" s="241"/>
      <c r="J33" s="242"/>
      <c r="K33" s="243"/>
      <c r="L33" s="244"/>
      <c r="M33" s="245"/>
      <c r="N33" s="246"/>
      <c r="O33" s="282"/>
      <c r="P33" s="283"/>
      <c r="Q33" s="249"/>
      <c r="R33" s="186"/>
      <c r="S33" s="250"/>
      <c r="T33" s="612"/>
      <c r="U33" s="644">
        <f t="shared" ref="U33:U41" si="5">SUM(I33:P33,S33)*H33</f>
        <v>0</v>
      </c>
      <c r="V33" s="86"/>
      <c r="W33" s="780">
        <f t="shared" ref="W33:W41" si="6">SUM(I33:P33,S33)*G33</f>
        <v>0</v>
      </c>
      <c r="X33" s="81"/>
      <c r="Y33" s="780">
        <f t="shared" ref="Y33:Y41" si="7">SUM(I33:P33,S33)*D33</f>
        <v>0</v>
      </c>
      <c r="Z33" s="82"/>
      <c r="AA33" s="74"/>
    </row>
    <row r="34" spans="1:27" ht="11.25" customHeight="1">
      <c r="A34" s="80"/>
      <c r="B34" s="352" t="s">
        <v>79</v>
      </c>
      <c r="C34" s="409">
        <v>4.82</v>
      </c>
      <c r="D34" s="401">
        <f t="shared" si="4"/>
        <v>2.1863134400000002</v>
      </c>
      <c r="E34" s="480" t="s">
        <v>81</v>
      </c>
      <c r="F34" s="480" t="s">
        <v>44</v>
      </c>
      <c r="G34" s="426">
        <v>5</v>
      </c>
      <c r="H34" s="555">
        <v>67</v>
      </c>
      <c r="I34" s="251"/>
      <c r="J34" s="252"/>
      <c r="K34" s="253"/>
      <c r="L34" s="254"/>
      <c r="M34" s="255"/>
      <c r="N34" s="256"/>
      <c r="O34" s="284"/>
      <c r="P34" s="285"/>
      <c r="Q34" s="249"/>
      <c r="R34" s="187"/>
      <c r="S34" s="259"/>
      <c r="T34" s="612"/>
      <c r="U34" s="645">
        <f t="shared" si="5"/>
        <v>0</v>
      </c>
      <c r="V34" s="86"/>
      <c r="W34" s="781">
        <f t="shared" si="6"/>
        <v>0</v>
      </c>
      <c r="X34" s="81"/>
      <c r="Y34" s="781">
        <f t="shared" si="7"/>
        <v>0</v>
      </c>
      <c r="Z34" s="82"/>
      <c r="AA34" s="74"/>
    </row>
    <row r="35" spans="1:27" ht="11.25" customHeight="1">
      <c r="A35" s="80"/>
      <c r="B35" s="352" t="s">
        <v>79</v>
      </c>
      <c r="C35" s="409">
        <v>8.36</v>
      </c>
      <c r="D35" s="401">
        <f t="shared" si="4"/>
        <v>3.7920291199999996</v>
      </c>
      <c r="E35" s="480" t="s">
        <v>82</v>
      </c>
      <c r="F35" s="480" t="s">
        <v>46</v>
      </c>
      <c r="G35" s="426">
        <v>5</v>
      </c>
      <c r="H35" s="555">
        <v>107</v>
      </c>
      <c r="I35" s="251"/>
      <c r="J35" s="252"/>
      <c r="K35" s="253"/>
      <c r="L35" s="254"/>
      <c r="M35" s="255"/>
      <c r="N35" s="256"/>
      <c r="O35" s="284"/>
      <c r="P35" s="285"/>
      <c r="Q35" s="249"/>
      <c r="R35" s="187"/>
      <c r="S35" s="259"/>
      <c r="T35" s="612"/>
      <c r="U35" s="645">
        <f t="shared" si="5"/>
        <v>0</v>
      </c>
      <c r="V35" s="86"/>
      <c r="W35" s="781">
        <f t="shared" si="6"/>
        <v>0</v>
      </c>
      <c r="X35" s="81"/>
      <c r="Y35" s="781">
        <f t="shared" si="7"/>
        <v>0</v>
      </c>
      <c r="Z35" s="82"/>
      <c r="AA35" s="74"/>
    </row>
    <row r="36" spans="1:27" ht="11.25" customHeight="1">
      <c r="A36" s="80"/>
      <c r="B36" s="352" t="s">
        <v>79</v>
      </c>
      <c r="C36" s="409">
        <v>22.14</v>
      </c>
      <c r="D36" s="401">
        <f t="shared" si="4"/>
        <v>10.04252688</v>
      </c>
      <c r="E36" s="480" t="s">
        <v>83</v>
      </c>
      <c r="F36" s="480" t="s">
        <v>62</v>
      </c>
      <c r="G36" s="426">
        <v>5</v>
      </c>
      <c r="H36" s="555">
        <v>234</v>
      </c>
      <c r="I36" s="251"/>
      <c r="J36" s="252"/>
      <c r="K36" s="253"/>
      <c r="L36" s="254"/>
      <c r="M36" s="255"/>
      <c r="N36" s="256"/>
      <c r="O36" s="284"/>
      <c r="P36" s="285"/>
      <c r="Q36" s="249"/>
      <c r="R36" s="187"/>
      <c r="S36" s="259"/>
      <c r="T36" s="612"/>
      <c r="U36" s="645">
        <f t="shared" si="5"/>
        <v>0</v>
      </c>
      <c r="V36" s="86"/>
      <c r="W36" s="781">
        <f t="shared" si="6"/>
        <v>0</v>
      </c>
      <c r="X36" s="81"/>
      <c r="Y36" s="781">
        <f t="shared" si="7"/>
        <v>0</v>
      </c>
      <c r="Z36" s="82"/>
      <c r="AA36" s="74"/>
    </row>
    <row r="37" spans="1:27" ht="11.25" customHeight="1">
      <c r="A37" s="80"/>
      <c r="B37" s="352" t="s">
        <v>79</v>
      </c>
      <c r="C37" s="401">
        <v>6.8</v>
      </c>
      <c r="D37" s="401">
        <f t="shared" si="4"/>
        <v>3.0844255999999999</v>
      </c>
      <c r="E37" s="480" t="s">
        <v>84</v>
      </c>
      <c r="F37" s="480" t="s">
        <v>73</v>
      </c>
      <c r="G37" s="426">
        <v>1</v>
      </c>
      <c r="H37" s="555">
        <v>91</v>
      </c>
      <c r="I37" s="251"/>
      <c r="J37" s="252"/>
      <c r="K37" s="253"/>
      <c r="L37" s="254"/>
      <c r="M37" s="255"/>
      <c r="N37" s="256"/>
      <c r="O37" s="284"/>
      <c r="P37" s="285"/>
      <c r="Q37" s="249"/>
      <c r="R37" s="187"/>
      <c r="S37" s="259"/>
      <c r="T37" s="612"/>
      <c r="U37" s="645">
        <f t="shared" si="5"/>
        <v>0</v>
      </c>
      <c r="V37" s="86"/>
      <c r="W37" s="781">
        <f t="shared" si="6"/>
        <v>0</v>
      </c>
      <c r="X37" s="81"/>
      <c r="Y37" s="781">
        <f t="shared" si="7"/>
        <v>0</v>
      </c>
      <c r="Z37" s="82"/>
      <c r="AA37" s="74"/>
    </row>
    <row r="38" spans="1:27" ht="11.25" customHeight="1">
      <c r="A38" s="80"/>
      <c r="B38" s="352" t="s">
        <v>79</v>
      </c>
      <c r="C38" s="401">
        <v>10.6</v>
      </c>
      <c r="D38" s="401">
        <f t="shared" si="4"/>
        <v>4.8080752000000002</v>
      </c>
      <c r="E38" s="480" t="s">
        <v>85</v>
      </c>
      <c r="F38" s="480" t="s">
        <v>75</v>
      </c>
      <c r="G38" s="426">
        <v>1</v>
      </c>
      <c r="H38" s="555">
        <v>126</v>
      </c>
      <c r="I38" s="251"/>
      <c r="J38" s="252"/>
      <c r="K38" s="253"/>
      <c r="L38" s="254"/>
      <c r="M38" s="255"/>
      <c r="N38" s="256"/>
      <c r="O38" s="284"/>
      <c r="P38" s="285"/>
      <c r="Q38" s="249"/>
      <c r="R38" s="187"/>
      <c r="S38" s="259"/>
      <c r="T38" s="612"/>
      <c r="U38" s="645">
        <f t="shared" si="5"/>
        <v>0</v>
      </c>
      <c r="V38" s="86"/>
      <c r="W38" s="781">
        <f t="shared" si="6"/>
        <v>0</v>
      </c>
      <c r="X38" s="81"/>
      <c r="Y38" s="781">
        <f t="shared" si="7"/>
        <v>0</v>
      </c>
      <c r="Z38" s="82"/>
      <c r="AA38" s="74"/>
    </row>
    <row r="39" spans="1:27" ht="11.25" customHeight="1">
      <c r="A39" s="80"/>
      <c r="B39" s="352" t="s">
        <v>79</v>
      </c>
      <c r="C39" s="401">
        <v>19</v>
      </c>
      <c r="D39" s="401">
        <f t="shared" si="4"/>
        <v>8.6182479999999995</v>
      </c>
      <c r="E39" s="480" t="s">
        <v>86</v>
      </c>
      <c r="F39" s="480" t="s">
        <v>87</v>
      </c>
      <c r="G39" s="426">
        <v>1</v>
      </c>
      <c r="H39" s="555">
        <v>193</v>
      </c>
      <c r="I39" s="251"/>
      <c r="J39" s="252"/>
      <c r="K39" s="253"/>
      <c r="L39" s="254"/>
      <c r="M39" s="255"/>
      <c r="N39" s="256"/>
      <c r="O39" s="284"/>
      <c r="P39" s="285"/>
      <c r="Q39" s="249"/>
      <c r="R39" s="187"/>
      <c r="S39" s="259"/>
      <c r="T39" s="612"/>
      <c r="U39" s="645">
        <f t="shared" si="5"/>
        <v>0</v>
      </c>
      <c r="V39" s="86"/>
      <c r="W39" s="781">
        <f t="shared" si="6"/>
        <v>0</v>
      </c>
      <c r="X39" s="81"/>
      <c r="Y39" s="781">
        <f t="shared" si="7"/>
        <v>0</v>
      </c>
      <c r="Z39" s="82"/>
      <c r="AA39" s="74"/>
    </row>
    <row r="40" spans="1:27" ht="11.25" customHeight="1">
      <c r="A40" s="80"/>
      <c r="B40" s="353" t="s">
        <v>79</v>
      </c>
      <c r="C40" s="402">
        <v>30.9</v>
      </c>
      <c r="D40" s="402">
        <f t="shared" si="4"/>
        <v>14.015992799999999</v>
      </c>
      <c r="E40" s="481" t="s">
        <v>88</v>
      </c>
      <c r="F40" s="481" t="s">
        <v>89</v>
      </c>
      <c r="G40" s="427">
        <v>1</v>
      </c>
      <c r="H40" s="556">
        <v>300</v>
      </c>
      <c r="I40" s="260"/>
      <c r="J40" s="261"/>
      <c r="K40" s="262"/>
      <c r="L40" s="263"/>
      <c r="M40" s="264"/>
      <c r="N40" s="265"/>
      <c r="O40" s="286"/>
      <c r="P40" s="287"/>
      <c r="Q40" s="249"/>
      <c r="R40" s="188"/>
      <c r="S40" s="268"/>
      <c r="T40" s="612"/>
      <c r="U40" s="645">
        <f t="shared" si="5"/>
        <v>0</v>
      </c>
      <c r="V40" s="86"/>
      <c r="W40" s="781">
        <f t="shared" si="6"/>
        <v>0</v>
      </c>
      <c r="X40" s="81"/>
      <c r="Y40" s="781">
        <f t="shared" si="7"/>
        <v>0</v>
      </c>
      <c r="Z40" s="82"/>
      <c r="AA40" s="74"/>
    </row>
    <row r="41" spans="1:27" ht="11.25" customHeight="1">
      <c r="A41" s="80"/>
      <c r="B41" s="349" t="s">
        <v>90</v>
      </c>
      <c r="C41" s="403">
        <f>SUM(C33:C40)</f>
        <v>104.96000000000001</v>
      </c>
      <c r="D41" s="403">
        <f t="shared" si="4"/>
        <v>47.609016320000002</v>
      </c>
      <c r="E41" s="482" t="s">
        <v>91</v>
      </c>
      <c r="F41" s="482" t="s">
        <v>51</v>
      </c>
      <c r="G41" s="524">
        <f>SUM(G33:G40)</f>
        <v>24</v>
      </c>
      <c r="H41" s="558">
        <f>SUM(H33:H40)</f>
        <v>1162</v>
      </c>
      <c r="I41" s="269"/>
      <c r="J41" s="270"/>
      <c r="K41" s="271"/>
      <c r="L41" s="272"/>
      <c r="M41" s="273"/>
      <c r="N41" s="274"/>
      <c r="O41" s="288"/>
      <c r="P41" s="289"/>
      <c r="Q41" s="249"/>
      <c r="R41" s="185"/>
      <c r="S41" s="277"/>
      <c r="T41" s="612"/>
      <c r="U41" s="646">
        <f t="shared" si="5"/>
        <v>0</v>
      </c>
      <c r="V41" s="86"/>
      <c r="W41" s="782">
        <f t="shared" si="6"/>
        <v>0</v>
      </c>
      <c r="X41" s="81"/>
      <c r="Y41" s="782">
        <f t="shared" si="7"/>
        <v>0</v>
      </c>
      <c r="Z41" s="82"/>
      <c r="AA41" s="74"/>
    </row>
    <row r="42" spans="1:27" ht="11.25" customHeight="1">
      <c r="A42" s="84"/>
      <c r="B42" s="354"/>
      <c r="C42" s="404"/>
      <c r="D42" s="404"/>
      <c r="E42" s="354"/>
      <c r="F42" s="354"/>
      <c r="G42" s="354"/>
      <c r="H42" s="553"/>
      <c r="I42" s="189"/>
      <c r="J42" s="189"/>
      <c r="K42" s="189"/>
      <c r="L42" s="189"/>
      <c r="M42" s="189"/>
      <c r="N42" s="189"/>
      <c r="O42" s="278"/>
      <c r="P42" s="278"/>
      <c r="Q42" s="279"/>
      <c r="R42" s="280"/>
      <c r="S42" s="189"/>
      <c r="T42" s="642"/>
      <c r="U42" s="643"/>
      <c r="V42" s="74"/>
      <c r="W42" s="784"/>
      <c r="X42" s="74"/>
      <c r="Y42" s="784"/>
      <c r="Z42" s="74"/>
      <c r="AA42" s="74"/>
    </row>
    <row r="43" spans="1:27" ht="11.25" customHeight="1">
      <c r="A43" s="80"/>
      <c r="B43" s="351" t="s">
        <v>92</v>
      </c>
      <c r="C43" s="408">
        <v>1.3</v>
      </c>
      <c r="D43" s="408">
        <f t="shared" ref="D43:D48" si="8">0.453592*C43</f>
        <v>0.58966960000000002</v>
      </c>
      <c r="E43" s="479" t="s">
        <v>93</v>
      </c>
      <c r="F43" s="479" t="s">
        <v>67</v>
      </c>
      <c r="G43" s="425">
        <v>10</v>
      </c>
      <c r="H43" s="551">
        <v>42</v>
      </c>
      <c r="I43" s="241"/>
      <c r="J43" s="242"/>
      <c r="K43" s="243"/>
      <c r="L43" s="244"/>
      <c r="M43" s="245"/>
      <c r="N43" s="246"/>
      <c r="O43" s="282"/>
      <c r="P43" s="283"/>
      <c r="Q43" s="249"/>
      <c r="R43" s="186"/>
      <c r="S43" s="250"/>
      <c r="T43" s="612"/>
      <c r="U43" s="644">
        <f t="shared" ref="U43:U48" si="9">SUM(I43:P43,S43)*H43</f>
        <v>0</v>
      </c>
      <c r="V43" s="86"/>
      <c r="W43" s="780">
        <f t="shared" ref="W43:W48" si="10">SUM(I43:P43,S43)*G43</f>
        <v>0</v>
      </c>
      <c r="X43" s="81"/>
      <c r="Y43" s="780">
        <f t="shared" ref="Y43:Y48" si="11">SUM(I43:P43,S43)*D43</f>
        <v>0</v>
      </c>
      <c r="Z43" s="82"/>
      <c r="AA43" s="74"/>
    </row>
    <row r="44" spans="1:27" ht="11.25" customHeight="1">
      <c r="A44" s="80"/>
      <c r="B44" s="352" t="s">
        <v>92</v>
      </c>
      <c r="C44" s="401">
        <v>2.3199999999999998</v>
      </c>
      <c r="D44" s="401">
        <f t="shared" si="8"/>
        <v>1.05233344</v>
      </c>
      <c r="E44" s="480" t="s">
        <v>94</v>
      </c>
      <c r="F44" s="480" t="s">
        <v>95</v>
      </c>
      <c r="G44" s="426">
        <v>10</v>
      </c>
      <c r="H44" s="555">
        <v>51</v>
      </c>
      <c r="I44" s="251"/>
      <c r="J44" s="252"/>
      <c r="K44" s="253"/>
      <c r="L44" s="254"/>
      <c r="M44" s="255"/>
      <c r="N44" s="256"/>
      <c r="O44" s="284"/>
      <c r="P44" s="285"/>
      <c r="Q44" s="249"/>
      <c r="R44" s="187"/>
      <c r="S44" s="259"/>
      <c r="T44" s="612"/>
      <c r="U44" s="645">
        <f t="shared" si="9"/>
        <v>0</v>
      </c>
      <c r="V44" s="86"/>
      <c r="W44" s="781">
        <f t="shared" si="10"/>
        <v>0</v>
      </c>
      <c r="X44" s="81"/>
      <c r="Y44" s="781">
        <f t="shared" si="11"/>
        <v>0</v>
      </c>
      <c r="Z44" s="82"/>
      <c r="AA44" s="74"/>
    </row>
    <row r="45" spans="1:27" ht="11.25" customHeight="1">
      <c r="A45" s="80"/>
      <c r="B45" s="352" t="s">
        <v>92</v>
      </c>
      <c r="C45" s="401">
        <v>2.9</v>
      </c>
      <c r="D45" s="401">
        <f t="shared" si="8"/>
        <v>1.3154167999999999</v>
      </c>
      <c r="E45" s="480" t="s">
        <v>96</v>
      </c>
      <c r="F45" s="480" t="s">
        <v>42</v>
      </c>
      <c r="G45" s="426">
        <v>10</v>
      </c>
      <c r="H45" s="555">
        <v>56</v>
      </c>
      <c r="I45" s="251"/>
      <c r="J45" s="252"/>
      <c r="K45" s="253"/>
      <c r="L45" s="254"/>
      <c r="M45" s="255"/>
      <c r="N45" s="256"/>
      <c r="O45" s="284"/>
      <c r="P45" s="285"/>
      <c r="Q45" s="249"/>
      <c r="R45" s="187"/>
      <c r="S45" s="259"/>
      <c r="T45" s="612"/>
      <c r="U45" s="645">
        <f t="shared" si="9"/>
        <v>0</v>
      </c>
      <c r="V45" s="86"/>
      <c r="W45" s="781">
        <f t="shared" si="10"/>
        <v>0</v>
      </c>
      <c r="X45" s="81"/>
      <c r="Y45" s="781">
        <f t="shared" si="11"/>
        <v>0</v>
      </c>
      <c r="Z45" s="82"/>
      <c r="AA45" s="74"/>
    </row>
    <row r="46" spans="1:27" ht="11.25" customHeight="1">
      <c r="A46" s="80"/>
      <c r="B46" s="352" t="s">
        <v>92</v>
      </c>
      <c r="C46" s="401">
        <v>5.22</v>
      </c>
      <c r="D46" s="401">
        <f t="shared" si="8"/>
        <v>2.3677502399999999</v>
      </c>
      <c r="E46" s="480" t="s">
        <v>97</v>
      </c>
      <c r="F46" s="480" t="s">
        <v>44</v>
      </c>
      <c r="G46" s="426">
        <v>10</v>
      </c>
      <c r="H46" s="555">
        <v>77</v>
      </c>
      <c r="I46" s="251"/>
      <c r="J46" s="252"/>
      <c r="K46" s="253"/>
      <c r="L46" s="254"/>
      <c r="M46" s="255"/>
      <c r="N46" s="256"/>
      <c r="O46" s="284"/>
      <c r="P46" s="285"/>
      <c r="Q46" s="249"/>
      <c r="R46" s="187"/>
      <c r="S46" s="259"/>
      <c r="T46" s="612"/>
      <c r="U46" s="645">
        <f t="shared" si="9"/>
        <v>0</v>
      </c>
      <c r="V46" s="86"/>
      <c r="W46" s="781">
        <f t="shared" si="10"/>
        <v>0</v>
      </c>
      <c r="X46" s="81"/>
      <c r="Y46" s="781">
        <f t="shared" si="11"/>
        <v>0</v>
      </c>
      <c r="Z46" s="82"/>
      <c r="AA46" s="74"/>
    </row>
    <row r="47" spans="1:27" ht="11.25" customHeight="1">
      <c r="A47" s="80"/>
      <c r="B47" s="353" t="s">
        <v>92</v>
      </c>
      <c r="C47" s="402">
        <v>8.1</v>
      </c>
      <c r="D47" s="402">
        <f t="shared" si="8"/>
        <v>3.6740952</v>
      </c>
      <c r="E47" s="481" t="s">
        <v>98</v>
      </c>
      <c r="F47" s="481" t="s">
        <v>46</v>
      </c>
      <c r="G47" s="427">
        <v>10</v>
      </c>
      <c r="H47" s="556">
        <v>105</v>
      </c>
      <c r="I47" s="260"/>
      <c r="J47" s="261"/>
      <c r="K47" s="262"/>
      <c r="L47" s="263"/>
      <c r="M47" s="264"/>
      <c r="N47" s="265"/>
      <c r="O47" s="286"/>
      <c r="P47" s="287"/>
      <c r="Q47" s="249"/>
      <c r="R47" s="188"/>
      <c r="S47" s="268"/>
      <c r="T47" s="612"/>
      <c r="U47" s="645">
        <f t="shared" si="9"/>
        <v>0</v>
      </c>
      <c r="V47" s="86"/>
      <c r="W47" s="781">
        <f t="shared" si="10"/>
        <v>0</v>
      </c>
      <c r="X47" s="81"/>
      <c r="Y47" s="781">
        <f t="shared" si="11"/>
        <v>0</v>
      </c>
      <c r="Z47" s="82"/>
      <c r="AA47" s="74"/>
    </row>
    <row r="48" spans="1:27" ht="11.25" customHeight="1">
      <c r="A48" s="80"/>
      <c r="B48" s="349" t="s">
        <v>99</v>
      </c>
      <c r="C48" s="403">
        <f>SUM(C43:C47)</f>
        <v>19.839999999999996</v>
      </c>
      <c r="D48" s="403">
        <f t="shared" si="8"/>
        <v>8.9992652799999977</v>
      </c>
      <c r="E48" s="482" t="s">
        <v>100</v>
      </c>
      <c r="F48" s="482" t="s">
        <v>51</v>
      </c>
      <c r="G48" s="524">
        <f>SUM(G43:G47)</f>
        <v>50</v>
      </c>
      <c r="H48" s="558">
        <f>SUM(H43:H47)</f>
        <v>331</v>
      </c>
      <c r="I48" s="269"/>
      <c r="J48" s="270"/>
      <c r="K48" s="271"/>
      <c r="L48" s="272"/>
      <c r="M48" s="273"/>
      <c r="N48" s="274"/>
      <c r="O48" s="288"/>
      <c r="P48" s="289"/>
      <c r="Q48" s="249"/>
      <c r="R48" s="185"/>
      <c r="S48" s="277"/>
      <c r="T48" s="612"/>
      <c r="U48" s="646">
        <f t="shared" si="9"/>
        <v>0</v>
      </c>
      <c r="V48" s="86"/>
      <c r="W48" s="782">
        <f t="shared" si="10"/>
        <v>0</v>
      </c>
      <c r="X48" s="81"/>
      <c r="Y48" s="782">
        <f t="shared" si="11"/>
        <v>0</v>
      </c>
      <c r="Z48" s="82"/>
      <c r="AA48" s="74"/>
    </row>
    <row r="49" spans="1:27" ht="11.25" customHeight="1">
      <c r="A49" s="84"/>
      <c r="B49" s="354"/>
      <c r="C49" s="404"/>
      <c r="D49" s="404"/>
      <c r="E49" s="354"/>
      <c r="F49" s="354"/>
      <c r="G49" s="354"/>
      <c r="H49" s="553"/>
      <c r="I49" s="189"/>
      <c r="J49" s="189"/>
      <c r="K49" s="189"/>
      <c r="L49" s="189"/>
      <c r="M49" s="189"/>
      <c r="N49" s="189"/>
      <c r="O49" s="278"/>
      <c r="P49" s="278"/>
      <c r="Q49" s="279"/>
      <c r="R49" s="280"/>
      <c r="S49" s="189"/>
      <c r="T49" s="642"/>
      <c r="U49" s="643"/>
      <c r="V49" s="74"/>
      <c r="W49" s="784"/>
      <c r="X49" s="74"/>
      <c r="Y49" s="784"/>
      <c r="Z49" s="74"/>
      <c r="AA49" s="74"/>
    </row>
    <row r="50" spans="1:27" ht="11.25" customHeight="1">
      <c r="A50" s="80"/>
      <c r="B50" s="349" t="s">
        <v>101</v>
      </c>
      <c r="C50" s="406">
        <v>2.94</v>
      </c>
      <c r="D50" s="458"/>
      <c r="E50" s="478" t="s">
        <v>102</v>
      </c>
      <c r="F50" s="478" t="s">
        <v>42</v>
      </c>
      <c r="G50" s="428">
        <v>10</v>
      </c>
      <c r="H50" s="550">
        <v>57</v>
      </c>
      <c r="I50" s="269"/>
      <c r="J50" s="270"/>
      <c r="K50" s="271"/>
      <c r="L50" s="272"/>
      <c r="M50" s="273"/>
      <c r="N50" s="274"/>
      <c r="O50" s="288"/>
      <c r="P50" s="289"/>
      <c r="Q50" s="249"/>
      <c r="R50" s="185"/>
      <c r="S50" s="277"/>
      <c r="T50" s="612"/>
      <c r="U50" s="656">
        <f>SUM(I50:P50,S50)*H50</f>
        <v>0</v>
      </c>
      <c r="V50" s="86"/>
      <c r="W50" s="785">
        <f>SUM(I50:P50,S50)*G50</f>
        <v>0</v>
      </c>
      <c r="X50" s="81"/>
      <c r="Y50" s="785">
        <f>SUM(I50:P50,S50)*D50</f>
        <v>0</v>
      </c>
      <c r="Z50" s="82"/>
      <c r="AA50" s="74"/>
    </row>
    <row r="51" spans="1:27" ht="11.25" customHeight="1">
      <c r="A51" s="84"/>
      <c r="B51" s="354"/>
      <c r="C51" s="407"/>
      <c r="D51" s="407"/>
      <c r="E51" s="354"/>
      <c r="F51" s="354"/>
      <c r="G51" s="354"/>
      <c r="H51" s="553"/>
      <c r="I51" s="189"/>
      <c r="J51" s="189"/>
      <c r="K51" s="189"/>
      <c r="L51" s="189"/>
      <c r="M51" s="189"/>
      <c r="N51" s="189"/>
      <c r="O51" s="278"/>
      <c r="P51" s="278"/>
      <c r="Q51" s="279"/>
      <c r="R51" s="280"/>
      <c r="S51" s="189"/>
      <c r="T51" s="642"/>
      <c r="U51" s="643"/>
      <c r="V51" s="74"/>
      <c r="W51" s="779"/>
      <c r="X51" s="74"/>
      <c r="Y51" s="784"/>
      <c r="Z51" s="74"/>
      <c r="AA51" s="74"/>
    </row>
    <row r="52" spans="1:27" ht="11.25" customHeight="1">
      <c r="A52" s="80"/>
      <c r="B52" s="351" t="s">
        <v>103</v>
      </c>
      <c r="C52" s="400">
        <v>3.34</v>
      </c>
      <c r="D52" s="408">
        <f t="shared" ref="D52:D60" si="12">0.453592*C52</f>
        <v>1.51499728</v>
      </c>
      <c r="E52" s="479" t="s">
        <v>104</v>
      </c>
      <c r="F52" s="479" t="s">
        <v>42</v>
      </c>
      <c r="G52" s="425">
        <v>5</v>
      </c>
      <c r="H52" s="551">
        <v>50</v>
      </c>
      <c r="I52" s="241"/>
      <c r="J52" s="242"/>
      <c r="K52" s="243"/>
      <c r="L52" s="244"/>
      <c r="M52" s="245"/>
      <c r="N52" s="246"/>
      <c r="O52" s="282"/>
      <c r="P52" s="283"/>
      <c r="Q52" s="249"/>
      <c r="R52" s="186"/>
      <c r="S52" s="250"/>
      <c r="T52" s="612"/>
      <c r="U52" s="644">
        <f t="shared" ref="U52:U60" si="13">SUM(I52:P52,S52)*H52</f>
        <v>0</v>
      </c>
      <c r="V52" s="86"/>
      <c r="W52" s="780">
        <f t="shared" ref="W52:W60" si="14">SUM(I52:P52,S52)*G52</f>
        <v>0</v>
      </c>
      <c r="X52" s="81"/>
      <c r="Y52" s="780">
        <f t="shared" ref="Y52:Y60" si="15">SUM(I52:P52,S52)*D52</f>
        <v>0</v>
      </c>
      <c r="Z52" s="82"/>
      <c r="AA52" s="74"/>
    </row>
    <row r="53" spans="1:27" ht="11.25" customHeight="1">
      <c r="A53" s="80"/>
      <c r="B53" s="352" t="s">
        <v>103</v>
      </c>
      <c r="C53" s="409">
        <v>5.7</v>
      </c>
      <c r="D53" s="401">
        <f t="shared" si="12"/>
        <v>2.5854743999999998</v>
      </c>
      <c r="E53" s="480" t="s">
        <v>105</v>
      </c>
      <c r="F53" s="480" t="s">
        <v>44</v>
      </c>
      <c r="G53" s="426">
        <v>5</v>
      </c>
      <c r="H53" s="555">
        <v>72</v>
      </c>
      <c r="I53" s="251"/>
      <c r="J53" s="252"/>
      <c r="K53" s="253"/>
      <c r="L53" s="254"/>
      <c r="M53" s="255"/>
      <c r="N53" s="256"/>
      <c r="O53" s="284"/>
      <c r="P53" s="285"/>
      <c r="Q53" s="249"/>
      <c r="R53" s="187"/>
      <c r="S53" s="259"/>
      <c r="T53" s="612"/>
      <c r="U53" s="645">
        <f t="shared" si="13"/>
        <v>0</v>
      </c>
      <c r="V53" s="86"/>
      <c r="W53" s="781">
        <f t="shared" si="14"/>
        <v>0</v>
      </c>
      <c r="X53" s="81"/>
      <c r="Y53" s="781">
        <f t="shared" si="15"/>
        <v>0</v>
      </c>
      <c r="Z53" s="82"/>
      <c r="AA53" s="74"/>
    </row>
    <row r="54" spans="1:27" ht="11.25" customHeight="1">
      <c r="A54" s="80"/>
      <c r="B54" s="352" t="s">
        <v>103</v>
      </c>
      <c r="C54" s="409">
        <v>9.4600000000000009</v>
      </c>
      <c r="D54" s="401">
        <f t="shared" si="12"/>
        <v>4.2909803200000001</v>
      </c>
      <c r="E54" s="480" t="s">
        <v>106</v>
      </c>
      <c r="F54" s="480" t="s">
        <v>46</v>
      </c>
      <c r="G54" s="426">
        <v>5</v>
      </c>
      <c r="H54" s="555">
        <v>105</v>
      </c>
      <c r="I54" s="251"/>
      <c r="J54" s="252"/>
      <c r="K54" s="253"/>
      <c r="L54" s="254"/>
      <c r="M54" s="255"/>
      <c r="N54" s="256"/>
      <c r="O54" s="284"/>
      <c r="P54" s="285"/>
      <c r="Q54" s="249"/>
      <c r="R54" s="187"/>
      <c r="S54" s="259"/>
      <c r="T54" s="649"/>
      <c r="U54" s="645">
        <f t="shared" si="13"/>
        <v>0</v>
      </c>
      <c r="V54" s="86"/>
      <c r="W54" s="781">
        <f t="shared" si="14"/>
        <v>0</v>
      </c>
      <c r="X54" s="81"/>
      <c r="Y54" s="781">
        <f t="shared" si="15"/>
        <v>0</v>
      </c>
      <c r="Z54" s="82"/>
      <c r="AA54" s="74"/>
    </row>
    <row r="55" spans="1:27" ht="11.25" customHeight="1">
      <c r="A55" s="80"/>
      <c r="B55" s="352" t="s">
        <v>103</v>
      </c>
      <c r="C55" s="409">
        <v>10.29</v>
      </c>
      <c r="D55" s="401">
        <f t="shared" si="12"/>
        <v>4.6674616799999997</v>
      </c>
      <c r="E55" s="480" t="s">
        <v>107</v>
      </c>
      <c r="F55" s="480" t="s">
        <v>62</v>
      </c>
      <c r="G55" s="426">
        <v>5</v>
      </c>
      <c r="H55" s="555">
        <v>121</v>
      </c>
      <c r="I55" s="251"/>
      <c r="J55" s="252"/>
      <c r="K55" s="253"/>
      <c r="L55" s="254"/>
      <c r="M55" s="255"/>
      <c r="N55" s="256"/>
      <c r="O55" s="284"/>
      <c r="P55" s="285"/>
      <c r="Q55" s="249"/>
      <c r="R55" s="187"/>
      <c r="S55" s="259"/>
      <c r="T55" s="612"/>
      <c r="U55" s="645">
        <f t="shared" si="13"/>
        <v>0</v>
      </c>
      <c r="V55" s="86"/>
      <c r="W55" s="781">
        <f t="shared" si="14"/>
        <v>0</v>
      </c>
      <c r="X55" s="81"/>
      <c r="Y55" s="781">
        <f t="shared" si="15"/>
        <v>0</v>
      </c>
      <c r="Z55" s="82"/>
      <c r="AA55" s="74"/>
    </row>
    <row r="56" spans="1:27" ht="11.25" customHeight="1">
      <c r="A56" s="80"/>
      <c r="B56" s="352" t="s">
        <v>103</v>
      </c>
      <c r="C56" s="409">
        <v>6.69</v>
      </c>
      <c r="D56" s="401">
        <f t="shared" si="12"/>
        <v>3.0345304800000004</v>
      </c>
      <c r="E56" s="480" t="s">
        <v>108</v>
      </c>
      <c r="F56" s="480" t="s">
        <v>109</v>
      </c>
      <c r="G56" s="426">
        <v>1</v>
      </c>
      <c r="H56" s="555">
        <v>77</v>
      </c>
      <c r="I56" s="251"/>
      <c r="J56" s="252"/>
      <c r="K56" s="253"/>
      <c r="L56" s="254"/>
      <c r="M56" s="255"/>
      <c r="N56" s="256"/>
      <c r="O56" s="284"/>
      <c r="P56" s="285"/>
      <c r="Q56" s="249"/>
      <c r="R56" s="187"/>
      <c r="S56" s="259"/>
      <c r="T56" s="612"/>
      <c r="U56" s="645">
        <f t="shared" si="13"/>
        <v>0</v>
      </c>
      <c r="V56" s="86"/>
      <c r="W56" s="781">
        <f t="shared" si="14"/>
        <v>0</v>
      </c>
      <c r="X56" s="81"/>
      <c r="Y56" s="781">
        <f t="shared" si="15"/>
        <v>0</v>
      </c>
      <c r="Z56" s="82"/>
      <c r="AA56" s="74"/>
    </row>
    <row r="57" spans="1:27" ht="11.25" customHeight="1">
      <c r="A57" s="80"/>
      <c r="B57" s="352" t="s">
        <v>103</v>
      </c>
      <c r="C57" s="409">
        <v>7.46</v>
      </c>
      <c r="D57" s="401">
        <f t="shared" si="12"/>
        <v>3.3837963200000001</v>
      </c>
      <c r="E57" s="480" t="s">
        <v>110</v>
      </c>
      <c r="F57" s="480" t="s">
        <v>73</v>
      </c>
      <c r="G57" s="426">
        <v>1</v>
      </c>
      <c r="H57" s="555">
        <v>85</v>
      </c>
      <c r="I57" s="251"/>
      <c r="J57" s="252"/>
      <c r="K57" s="253"/>
      <c r="L57" s="254"/>
      <c r="M57" s="255"/>
      <c r="N57" s="256"/>
      <c r="O57" s="284"/>
      <c r="P57" s="285"/>
      <c r="Q57" s="249"/>
      <c r="R57" s="187"/>
      <c r="S57" s="259"/>
      <c r="T57" s="612"/>
      <c r="U57" s="645">
        <f t="shared" si="13"/>
        <v>0</v>
      </c>
      <c r="V57" s="86"/>
      <c r="W57" s="781">
        <f t="shared" si="14"/>
        <v>0</v>
      </c>
      <c r="X57" s="81"/>
      <c r="Y57" s="781">
        <f t="shared" si="15"/>
        <v>0</v>
      </c>
      <c r="Z57" s="82"/>
      <c r="AA57" s="74"/>
    </row>
    <row r="58" spans="1:27" ht="11.25" customHeight="1">
      <c r="A58" s="80"/>
      <c r="B58" s="352" t="s">
        <v>103</v>
      </c>
      <c r="C58" s="409">
        <v>11.06</v>
      </c>
      <c r="D58" s="401">
        <f t="shared" si="12"/>
        <v>5.0167275199999999</v>
      </c>
      <c r="E58" s="480" t="s">
        <v>111</v>
      </c>
      <c r="F58" s="480" t="s">
        <v>75</v>
      </c>
      <c r="G58" s="426">
        <v>1</v>
      </c>
      <c r="H58" s="555">
        <v>117</v>
      </c>
      <c r="I58" s="251"/>
      <c r="J58" s="252"/>
      <c r="K58" s="253"/>
      <c r="L58" s="254"/>
      <c r="M58" s="255"/>
      <c r="N58" s="256"/>
      <c r="O58" s="284"/>
      <c r="P58" s="285"/>
      <c r="Q58" s="249"/>
      <c r="R58" s="187"/>
      <c r="S58" s="259"/>
      <c r="T58" s="612"/>
      <c r="U58" s="645">
        <f t="shared" si="13"/>
        <v>0</v>
      </c>
      <c r="V58" s="86"/>
      <c r="W58" s="781">
        <f t="shared" si="14"/>
        <v>0</v>
      </c>
      <c r="X58" s="81"/>
      <c r="Y58" s="781">
        <f t="shared" si="15"/>
        <v>0</v>
      </c>
      <c r="Z58" s="82"/>
      <c r="AA58" s="74"/>
    </row>
    <row r="59" spans="1:27" ht="11.25" customHeight="1">
      <c r="A59" s="80"/>
      <c r="B59" s="353" t="s">
        <v>103</v>
      </c>
      <c r="C59" s="405">
        <v>14.76</v>
      </c>
      <c r="D59" s="402">
        <f t="shared" si="12"/>
        <v>6.6950179199999997</v>
      </c>
      <c r="E59" s="481" t="s">
        <v>112</v>
      </c>
      <c r="F59" s="481" t="s">
        <v>87</v>
      </c>
      <c r="G59" s="427">
        <v>1</v>
      </c>
      <c r="H59" s="556">
        <v>151</v>
      </c>
      <c r="I59" s="260"/>
      <c r="J59" s="261"/>
      <c r="K59" s="262"/>
      <c r="L59" s="263"/>
      <c r="M59" s="264"/>
      <c r="N59" s="265"/>
      <c r="O59" s="286"/>
      <c r="P59" s="287"/>
      <c r="Q59" s="249"/>
      <c r="R59" s="188"/>
      <c r="S59" s="268"/>
      <c r="T59" s="612"/>
      <c r="U59" s="645">
        <f t="shared" si="13"/>
        <v>0</v>
      </c>
      <c r="V59" s="86"/>
      <c r="W59" s="781">
        <f t="shared" si="14"/>
        <v>0</v>
      </c>
      <c r="X59" s="81"/>
      <c r="Y59" s="781">
        <f t="shared" si="15"/>
        <v>0</v>
      </c>
      <c r="Z59" s="82"/>
      <c r="AA59" s="74"/>
    </row>
    <row r="60" spans="1:27" ht="11.25" customHeight="1">
      <c r="A60" s="80"/>
      <c r="B60" s="349" t="s">
        <v>113</v>
      </c>
      <c r="C60" s="406">
        <f>SUM(C52:C59)</f>
        <v>68.760000000000005</v>
      </c>
      <c r="D60" s="403">
        <f t="shared" si="12"/>
        <v>31.18898592</v>
      </c>
      <c r="E60" s="482" t="s">
        <v>114</v>
      </c>
      <c r="F60" s="482" t="s">
        <v>51</v>
      </c>
      <c r="G60" s="406">
        <f>SUM(G52:G59)</f>
        <v>24</v>
      </c>
      <c r="H60" s="558">
        <f>SUM(H52:H59)</f>
        <v>778</v>
      </c>
      <c r="I60" s="269"/>
      <c r="J60" s="270"/>
      <c r="K60" s="271"/>
      <c r="L60" s="272"/>
      <c r="M60" s="273"/>
      <c r="N60" s="274"/>
      <c r="O60" s="288"/>
      <c r="P60" s="289"/>
      <c r="Q60" s="249"/>
      <c r="R60" s="185"/>
      <c r="S60" s="277"/>
      <c r="T60" s="612"/>
      <c r="U60" s="646">
        <f t="shared" si="13"/>
        <v>0</v>
      </c>
      <c r="V60" s="86"/>
      <c r="W60" s="782">
        <f t="shared" si="14"/>
        <v>0</v>
      </c>
      <c r="X60" s="81"/>
      <c r="Y60" s="782">
        <f t="shared" si="15"/>
        <v>0</v>
      </c>
      <c r="Z60" s="82"/>
      <c r="AA60" s="74"/>
    </row>
    <row r="61" spans="1:27" ht="11.25" customHeight="1">
      <c r="A61" s="84"/>
      <c r="B61" s="354"/>
      <c r="C61" s="407"/>
      <c r="D61" s="407"/>
      <c r="E61" s="354"/>
      <c r="F61" s="354"/>
      <c r="G61" s="354"/>
      <c r="H61" s="553"/>
      <c r="I61" s="189"/>
      <c r="J61" s="189"/>
      <c r="K61" s="189"/>
      <c r="L61" s="189"/>
      <c r="M61" s="189"/>
      <c r="N61" s="189"/>
      <c r="O61" s="278"/>
      <c r="P61" s="278"/>
      <c r="Q61" s="279"/>
      <c r="R61" s="280"/>
      <c r="S61" s="189"/>
      <c r="T61" s="642"/>
      <c r="U61" s="643"/>
      <c r="V61" s="74"/>
      <c r="W61" s="784"/>
      <c r="X61" s="74"/>
      <c r="Y61" s="784"/>
      <c r="Z61" s="74"/>
      <c r="AA61" s="74"/>
    </row>
    <row r="62" spans="1:27" ht="11.25" customHeight="1">
      <c r="A62" s="172"/>
      <c r="B62" s="351" t="s">
        <v>115</v>
      </c>
      <c r="C62" s="400">
        <v>4.0999999999999996</v>
      </c>
      <c r="D62" s="408">
        <f t="shared" ref="D62:D73" si="16">0.453592*C62</f>
        <v>1.8597271999999998</v>
      </c>
      <c r="E62" s="479" t="s">
        <v>116</v>
      </c>
      <c r="F62" s="479" t="s">
        <v>117</v>
      </c>
      <c r="G62" s="425">
        <v>10</v>
      </c>
      <c r="H62" s="551">
        <v>63</v>
      </c>
      <c r="I62" s="241"/>
      <c r="J62" s="242"/>
      <c r="K62" s="243"/>
      <c r="L62" s="244"/>
      <c r="M62" s="245"/>
      <c r="N62" s="246"/>
      <c r="O62" s="282"/>
      <c r="P62" s="283"/>
      <c r="Q62" s="249"/>
      <c r="R62" s="186"/>
      <c r="S62" s="250"/>
      <c r="T62" s="612"/>
      <c r="U62" s="644">
        <f t="shared" ref="U62:U73" si="17">SUM(I62:P62,S62)*H62</f>
        <v>0</v>
      </c>
      <c r="V62" s="86"/>
      <c r="W62" s="780">
        <f t="shared" ref="W62:W73" si="18">SUM(I62:P62,S62)*G62</f>
        <v>0</v>
      </c>
      <c r="X62" s="81"/>
      <c r="Y62" s="780">
        <f t="shared" ref="Y62:Y73" si="19">SUM(I62:P62,S62)*D62</f>
        <v>0</v>
      </c>
      <c r="Z62" s="82"/>
      <c r="AA62" s="74"/>
    </row>
    <row r="63" spans="1:27" ht="11.25" customHeight="1">
      <c r="A63" s="171"/>
      <c r="B63" s="352" t="s">
        <v>115</v>
      </c>
      <c r="C63" s="409">
        <v>2.5299999999999998</v>
      </c>
      <c r="D63" s="401">
        <f t="shared" si="16"/>
        <v>1.14758776</v>
      </c>
      <c r="E63" s="480" t="s">
        <v>118</v>
      </c>
      <c r="F63" s="480" t="s">
        <v>119</v>
      </c>
      <c r="G63" s="426">
        <v>5</v>
      </c>
      <c r="H63" s="555">
        <v>43</v>
      </c>
      <c r="I63" s="251"/>
      <c r="J63" s="252"/>
      <c r="K63" s="253"/>
      <c r="L63" s="254"/>
      <c r="M63" s="255"/>
      <c r="N63" s="256"/>
      <c r="O63" s="284"/>
      <c r="P63" s="285"/>
      <c r="Q63" s="249"/>
      <c r="R63" s="187"/>
      <c r="S63" s="259"/>
      <c r="T63" s="612"/>
      <c r="U63" s="645">
        <f t="shared" si="17"/>
        <v>0</v>
      </c>
      <c r="V63" s="86"/>
      <c r="W63" s="781">
        <f t="shared" si="18"/>
        <v>0</v>
      </c>
      <c r="X63" s="81"/>
      <c r="Y63" s="781">
        <f t="shared" si="19"/>
        <v>0</v>
      </c>
      <c r="Z63" s="82"/>
      <c r="AA63" s="74"/>
    </row>
    <row r="64" spans="1:27" ht="11.25" customHeight="1">
      <c r="A64" s="143"/>
      <c r="B64" s="352" t="s">
        <v>115</v>
      </c>
      <c r="C64" s="409">
        <v>4.2</v>
      </c>
      <c r="D64" s="401">
        <f t="shared" si="16"/>
        <v>1.9050864000000001</v>
      </c>
      <c r="E64" s="480" t="s">
        <v>120</v>
      </c>
      <c r="F64" s="480" t="s">
        <v>42</v>
      </c>
      <c r="G64" s="426">
        <v>5</v>
      </c>
      <c r="H64" s="555">
        <v>58</v>
      </c>
      <c r="I64" s="251"/>
      <c r="J64" s="252"/>
      <c r="K64" s="253"/>
      <c r="L64" s="254"/>
      <c r="M64" s="255"/>
      <c r="N64" s="256"/>
      <c r="O64" s="284"/>
      <c r="P64" s="285"/>
      <c r="Q64" s="249"/>
      <c r="R64" s="187"/>
      <c r="S64" s="259"/>
      <c r="T64" s="612"/>
      <c r="U64" s="645">
        <f t="shared" si="17"/>
        <v>0</v>
      </c>
      <c r="V64" s="86"/>
      <c r="W64" s="781">
        <f t="shared" si="18"/>
        <v>0</v>
      </c>
      <c r="X64" s="81"/>
      <c r="Y64" s="781">
        <f t="shared" si="19"/>
        <v>0</v>
      </c>
      <c r="Z64" s="82"/>
      <c r="AA64" s="74"/>
    </row>
    <row r="65" spans="1:27" ht="11.25" customHeight="1">
      <c r="A65" s="143"/>
      <c r="B65" s="352" t="s">
        <v>115</v>
      </c>
      <c r="C65" s="409">
        <v>7.36</v>
      </c>
      <c r="D65" s="401">
        <f t="shared" si="16"/>
        <v>3.33843712</v>
      </c>
      <c r="E65" s="480" t="s">
        <v>121</v>
      </c>
      <c r="F65" s="480" t="s">
        <v>44</v>
      </c>
      <c r="G65" s="426">
        <v>5</v>
      </c>
      <c r="H65" s="555">
        <v>88</v>
      </c>
      <c r="I65" s="251"/>
      <c r="J65" s="252"/>
      <c r="K65" s="253"/>
      <c r="L65" s="254"/>
      <c r="M65" s="255"/>
      <c r="N65" s="256"/>
      <c r="O65" s="284"/>
      <c r="P65" s="285"/>
      <c r="Q65" s="249"/>
      <c r="R65" s="187"/>
      <c r="S65" s="259"/>
      <c r="T65" s="612"/>
      <c r="U65" s="645">
        <f t="shared" si="17"/>
        <v>0</v>
      </c>
      <c r="V65" s="86"/>
      <c r="W65" s="781">
        <f t="shared" si="18"/>
        <v>0</v>
      </c>
      <c r="X65" s="81"/>
      <c r="Y65" s="781">
        <f t="shared" si="19"/>
        <v>0</v>
      </c>
      <c r="Z65" s="82"/>
      <c r="AA65" s="74"/>
    </row>
    <row r="66" spans="1:27" ht="11.25" customHeight="1">
      <c r="A66" s="143"/>
      <c r="B66" s="352" t="s">
        <v>115</v>
      </c>
      <c r="C66" s="409">
        <v>13.53</v>
      </c>
      <c r="D66" s="401">
        <f t="shared" si="16"/>
        <v>6.1370997599999999</v>
      </c>
      <c r="E66" s="480" t="s">
        <v>122</v>
      </c>
      <c r="F66" s="480" t="s">
        <v>46</v>
      </c>
      <c r="G66" s="426">
        <v>5</v>
      </c>
      <c r="H66" s="555">
        <v>150</v>
      </c>
      <c r="I66" s="251"/>
      <c r="J66" s="252"/>
      <c r="K66" s="253"/>
      <c r="L66" s="254"/>
      <c r="M66" s="255"/>
      <c r="N66" s="256"/>
      <c r="O66" s="284"/>
      <c r="P66" s="285"/>
      <c r="Q66" s="249"/>
      <c r="R66" s="187"/>
      <c r="S66" s="259"/>
      <c r="T66" s="612"/>
      <c r="U66" s="645">
        <f t="shared" si="17"/>
        <v>0</v>
      </c>
      <c r="V66" s="86"/>
      <c r="W66" s="781">
        <f t="shared" si="18"/>
        <v>0</v>
      </c>
      <c r="X66" s="81"/>
      <c r="Y66" s="781">
        <f t="shared" si="19"/>
        <v>0</v>
      </c>
      <c r="Z66" s="82"/>
      <c r="AA66" s="74"/>
    </row>
    <row r="67" spans="1:27" ht="11.25" customHeight="1">
      <c r="A67" s="143"/>
      <c r="B67" s="352" t="s">
        <v>115</v>
      </c>
      <c r="C67" s="409">
        <v>20.52</v>
      </c>
      <c r="D67" s="401">
        <f t="shared" si="16"/>
        <v>9.3077078399999991</v>
      </c>
      <c r="E67" s="480" t="s">
        <v>123</v>
      </c>
      <c r="F67" s="480" t="s">
        <v>124</v>
      </c>
      <c r="G67" s="426">
        <v>5</v>
      </c>
      <c r="H67" s="555">
        <v>245</v>
      </c>
      <c r="I67" s="251"/>
      <c r="J67" s="252"/>
      <c r="K67" s="253"/>
      <c r="L67" s="254"/>
      <c r="M67" s="255"/>
      <c r="N67" s="256"/>
      <c r="O67" s="284"/>
      <c r="P67" s="285"/>
      <c r="Q67" s="249"/>
      <c r="R67" s="187"/>
      <c r="S67" s="259"/>
      <c r="T67" s="612"/>
      <c r="U67" s="645">
        <f t="shared" si="17"/>
        <v>0</v>
      </c>
      <c r="V67" s="86"/>
      <c r="W67" s="781">
        <f t="shared" si="18"/>
        <v>0</v>
      </c>
      <c r="X67" s="81"/>
      <c r="Y67" s="781">
        <f t="shared" si="19"/>
        <v>0</v>
      </c>
      <c r="Z67" s="82"/>
      <c r="AA67" s="74"/>
    </row>
    <row r="68" spans="1:27" ht="11.25" customHeight="1">
      <c r="A68" s="143"/>
      <c r="B68" s="352" t="s">
        <v>115</v>
      </c>
      <c r="C68" s="409">
        <v>7.2</v>
      </c>
      <c r="D68" s="401">
        <f t="shared" si="16"/>
        <v>3.2658624000000001</v>
      </c>
      <c r="E68" s="480" t="s">
        <v>125</v>
      </c>
      <c r="F68" s="480" t="s">
        <v>109</v>
      </c>
      <c r="G68" s="426">
        <v>1</v>
      </c>
      <c r="H68" s="555">
        <v>90</v>
      </c>
      <c r="I68" s="251"/>
      <c r="J68" s="252"/>
      <c r="K68" s="253"/>
      <c r="L68" s="254"/>
      <c r="M68" s="255"/>
      <c r="N68" s="256"/>
      <c r="O68" s="284"/>
      <c r="P68" s="285"/>
      <c r="Q68" s="249"/>
      <c r="R68" s="187"/>
      <c r="S68" s="259"/>
      <c r="T68" s="612"/>
      <c r="U68" s="645">
        <f t="shared" si="17"/>
        <v>0</v>
      </c>
      <c r="V68" s="86"/>
      <c r="W68" s="781">
        <f t="shared" si="18"/>
        <v>0</v>
      </c>
      <c r="X68" s="81"/>
      <c r="Y68" s="781">
        <f t="shared" si="19"/>
        <v>0</v>
      </c>
      <c r="Z68" s="82"/>
      <c r="AA68" s="74"/>
    </row>
    <row r="69" spans="1:27" ht="11.25" customHeight="1">
      <c r="A69" s="143"/>
      <c r="B69" s="352" t="s">
        <v>115</v>
      </c>
      <c r="C69" s="409">
        <v>9.7100000000000009</v>
      </c>
      <c r="D69" s="401">
        <f t="shared" si="16"/>
        <v>4.4043783200000002</v>
      </c>
      <c r="E69" s="480" t="s">
        <v>126</v>
      </c>
      <c r="F69" s="480" t="s">
        <v>73</v>
      </c>
      <c r="G69" s="426">
        <v>1</v>
      </c>
      <c r="H69" s="555">
        <v>113</v>
      </c>
      <c r="I69" s="251"/>
      <c r="J69" s="252"/>
      <c r="K69" s="253"/>
      <c r="L69" s="254"/>
      <c r="M69" s="255"/>
      <c r="N69" s="256"/>
      <c r="O69" s="284"/>
      <c r="P69" s="285"/>
      <c r="Q69" s="249"/>
      <c r="R69" s="187"/>
      <c r="S69" s="259"/>
      <c r="T69" s="612"/>
      <c r="U69" s="645">
        <f t="shared" si="17"/>
        <v>0</v>
      </c>
      <c r="V69" s="86"/>
      <c r="W69" s="781">
        <f t="shared" si="18"/>
        <v>0</v>
      </c>
      <c r="X69" s="81"/>
      <c r="Y69" s="781">
        <f t="shared" si="19"/>
        <v>0</v>
      </c>
      <c r="Z69" s="82"/>
      <c r="AA69" s="74"/>
    </row>
    <row r="70" spans="1:27" ht="11.25" customHeight="1">
      <c r="A70" s="143"/>
      <c r="B70" s="352" t="s">
        <v>115</v>
      </c>
      <c r="C70" s="409">
        <v>15.32</v>
      </c>
      <c r="D70" s="401">
        <f t="shared" si="16"/>
        <v>6.9490294400000003</v>
      </c>
      <c r="E70" s="480" t="s">
        <v>127</v>
      </c>
      <c r="F70" s="480" t="s">
        <v>75</v>
      </c>
      <c r="G70" s="426">
        <v>1</v>
      </c>
      <c r="H70" s="555">
        <v>191</v>
      </c>
      <c r="I70" s="251"/>
      <c r="J70" s="252"/>
      <c r="K70" s="253"/>
      <c r="L70" s="254"/>
      <c r="M70" s="255"/>
      <c r="N70" s="256"/>
      <c r="O70" s="284"/>
      <c r="P70" s="285"/>
      <c r="Q70" s="249"/>
      <c r="R70" s="187"/>
      <c r="S70" s="259"/>
      <c r="T70" s="612"/>
      <c r="U70" s="645">
        <f t="shared" si="17"/>
        <v>0</v>
      </c>
      <c r="V70" s="86"/>
      <c r="W70" s="781">
        <f t="shared" si="18"/>
        <v>0</v>
      </c>
      <c r="X70" s="81"/>
      <c r="Y70" s="781">
        <f t="shared" si="19"/>
        <v>0</v>
      </c>
      <c r="Z70" s="82"/>
      <c r="AA70" s="74"/>
    </row>
    <row r="71" spans="1:27" ht="11.25" customHeight="1">
      <c r="A71" s="143"/>
      <c r="B71" s="352" t="s">
        <v>115</v>
      </c>
      <c r="C71" s="409">
        <v>17</v>
      </c>
      <c r="D71" s="401">
        <f t="shared" si="16"/>
        <v>7.7110640000000004</v>
      </c>
      <c r="E71" s="480" t="s">
        <v>128</v>
      </c>
      <c r="F71" s="480" t="s">
        <v>87</v>
      </c>
      <c r="G71" s="426">
        <v>1</v>
      </c>
      <c r="H71" s="555">
        <v>207</v>
      </c>
      <c r="I71" s="251"/>
      <c r="J71" s="252"/>
      <c r="K71" s="253"/>
      <c r="L71" s="254"/>
      <c r="M71" s="255"/>
      <c r="N71" s="256"/>
      <c r="O71" s="284"/>
      <c r="P71" s="285"/>
      <c r="Q71" s="249"/>
      <c r="R71" s="187"/>
      <c r="S71" s="259"/>
      <c r="T71" s="612"/>
      <c r="U71" s="645">
        <f t="shared" si="17"/>
        <v>0</v>
      </c>
      <c r="V71" s="86"/>
      <c r="W71" s="781">
        <f t="shared" si="18"/>
        <v>0</v>
      </c>
      <c r="X71" s="81"/>
      <c r="Y71" s="781">
        <f t="shared" si="19"/>
        <v>0</v>
      </c>
      <c r="Z71" s="82"/>
      <c r="AA71" s="74"/>
    </row>
    <row r="72" spans="1:27" ht="11.25" customHeight="1">
      <c r="A72" s="143"/>
      <c r="B72" s="353" t="s">
        <v>115</v>
      </c>
      <c r="C72" s="405">
        <v>25.5</v>
      </c>
      <c r="D72" s="402">
        <f t="shared" si="16"/>
        <v>11.566596000000001</v>
      </c>
      <c r="E72" s="481" t="s">
        <v>129</v>
      </c>
      <c r="F72" s="481" t="s">
        <v>130</v>
      </c>
      <c r="G72" s="427">
        <v>1</v>
      </c>
      <c r="H72" s="556">
        <v>358</v>
      </c>
      <c r="I72" s="260"/>
      <c r="J72" s="261"/>
      <c r="K72" s="262"/>
      <c r="L72" s="263"/>
      <c r="M72" s="264"/>
      <c r="N72" s="265"/>
      <c r="O72" s="286"/>
      <c r="P72" s="287"/>
      <c r="Q72" s="249"/>
      <c r="R72" s="188"/>
      <c r="S72" s="268"/>
      <c r="T72" s="612"/>
      <c r="U72" s="645">
        <f t="shared" si="17"/>
        <v>0</v>
      </c>
      <c r="V72" s="86"/>
      <c r="W72" s="781">
        <f t="shared" si="18"/>
        <v>0</v>
      </c>
      <c r="X72" s="81"/>
      <c r="Y72" s="781">
        <f t="shared" si="19"/>
        <v>0</v>
      </c>
      <c r="Z72" s="82"/>
      <c r="AA72" s="74"/>
    </row>
    <row r="73" spans="1:27" ht="11.25" customHeight="1">
      <c r="A73" s="170"/>
      <c r="B73" s="349" t="s">
        <v>131</v>
      </c>
      <c r="C73" s="406">
        <f>SUM(C62:C72)</f>
        <v>126.97</v>
      </c>
      <c r="D73" s="403">
        <f t="shared" si="16"/>
        <v>57.59257624</v>
      </c>
      <c r="E73" s="482" t="s">
        <v>132</v>
      </c>
      <c r="F73" s="482" t="s">
        <v>51</v>
      </c>
      <c r="G73" s="406">
        <f>SUM(G62:G72)</f>
        <v>40</v>
      </c>
      <c r="H73" s="558">
        <f>SUM(H62:H72)</f>
        <v>1606</v>
      </c>
      <c r="I73" s="269"/>
      <c r="J73" s="270"/>
      <c r="K73" s="271"/>
      <c r="L73" s="272"/>
      <c r="M73" s="273"/>
      <c r="N73" s="274"/>
      <c r="O73" s="288"/>
      <c r="P73" s="289"/>
      <c r="Q73" s="249"/>
      <c r="R73" s="185"/>
      <c r="S73" s="277"/>
      <c r="T73" s="612"/>
      <c r="U73" s="646">
        <f t="shared" si="17"/>
        <v>0</v>
      </c>
      <c r="V73" s="86"/>
      <c r="W73" s="782">
        <f t="shared" si="18"/>
        <v>0</v>
      </c>
      <c r="X73" s="81"/>
      <c r="Y73" s="782">
        <f t="shared" si="19"/>
        <v>0</v>
      </c>
      <c r="Z73" s="82"/>
      <c r="AA73" s="74"/>
    </row>
    <row r="74" spans="1:27" ht="11.25" customHeight="1">
      <c r="A74" s="84"/>
      <c r="B74" s="355"/>
      <c r="C74" s="357"/>
      <c r="D74" s="357"/>
      <c r="E74" s="355"/>
      <c r="F74" s="355"/>
      <c r="G74" s="355"/>
      <c r="H74" s="559"/>
      <c r="I74" s="190"/>
      <c r="J74" s="190"/>
      <c r="K74" s="190"/>
      <c r="L74" s="190"/>
      <c r="M74" s="290"/>
      <c r="N74" s="190"/>
      <c r="O74" s="291"/>
      <c r="P74" s="291"/>
      <c r="Q74" s="279"/>
      <c r="R74" s="292"/>
      <c r="S74" s="190"/>
      <c r="T74" s="642"/>
      <c r="U74" s="658"/>
      <c r="V74" s="74"/>
      <c r="W74" s="786"/>
      <c r="X74" s="74"/>
      <c r="Y74" s="786"/>
      <c r="Z74" s="74"/>
      <c r="AA74" s="74"/>
    </row>
    <row r="75" spans="1:27" ht="11.25" customHeight="1">
      <c r="A75" s="84"/>
      <c r="B75" s="356" t="s">
        <v>133</v>
      </c>
      <c r="C75" s="410"/>
      <c r="D75" s="410"/>
      <c r="E75" s="410"/>
      <c r="F75" s="410"/>
      <c r="G75" s="410"/>
      <c r="H75" s="560"/>
      <c r="I75" s="204"/>
      <c r="J75" s="204"/>
      <c r="K75" s="204"/>
      <c r="L75" s="204"/>
      <c r="M75" s="293"/>
      <c r="N75" s="204"/>
      <c r="O75" s="294"/>
      <c r="P75" s="294"/>
      <c r="Q75" s="279"/>
      <c r="R75" s="295"/>
      <c r="S75" s="204"/>
      <c r="T75" s="642"/>
      <c r="U75" s="661"/>
      <c r="V75" s="74"/>
      <c r="W75" s="787"/>
      <c r="X75" s="74"/>
      <c r="Y75" s="787"/>
      <c r="Z75" s="74"/>
      <c r="AA75" s="74"/>
    </row>
    <row r="76" spans="1:27" ht="11.25" customHeight="1">
      <c r="A76" s="80"/>
      <c r="B76" s="351" t="s">
        <v>134</v>
      </c>
      <c r="C76" s="400">
        <v>0.74</v>
      </c>
      <c r="D76" s="408">
        <f>0.453592*C76</f>
        <v>0.33565807999999997</v>
      </c>
      <c r="E76" s="479" t="s">
        <v>135</v>
      </c>
      <c r="F76" s="479" t="s">
        <v>42</v>
      </c>
      <c r="G76" s="425">
        <v>5</v>
      </c>
      <c r="H76" s="551">
        <v>29</v>
      </c>
      <c r="I76" s="241"/>
      <c r="J76" s="242"/>
      <c r="K76" s="243"/>
      <c r="L76" s="244"/>
      <c r="M76" s="245"/>
      <c r="N76" s="246"/>
      <c r="O76" s="282"/>
      <c r="P76" s="283"/>
      <c r="Q76" s="249"/>
      <c r="R76" s="186"/>
      <c r="S76" s="250"/>
      <c r="T76" s="612"/>
      <c r="U76" s="644">
        <f>SUM(I76:P76,S76)*H76</f>
        <v>0</v>
      </c>
      <c r="V76" s="86"/>
      <c r="W76" s="780">
        <f>SUM(I76:P76,S76)*G76</f>
        <v>0</v>
      </c>
      <c r="X76" s="81"/>
      <c r="Y76" s="780">
        <f>SUM(I76:P76,S76)*D76</f>
        <v>0</v>
      </c>
      <c r="Z76" s="82"/>
      <c r="AA76" s="74"/>
    </row>
    <row r="77" spans="1:27" ht="11.25" customHeight="1">
      <c r="A77" s="80"/>
      <c r="B77" s="352" t="s">
        <v>134</v>
      </c>
      <c r="C77" s="409">
        <v>1.94</v>
      </c>
      <c r="D77" s="401">
        <f>0.453592*C77</f>
        <v>0.87996847999999994</v>
      </c>
      <c r="E77" s="480" t="s">
        <v>136</v>
      </c>
      <c r="F77" s="480" t="s">
        <v>44</v>
      </c>
      <c r="G77" s="426">
        <v>5</v>
      </c>
      <c r="H77" s="555">
        <v>40</v>
      </c>
      <c r="I77" s="251"/>
      <c r="J77" s="252"/>
      <c r="K77" s="253"/>
      <c r="L77" s="254"/>
      <c r="M77" s="255"/>
      <c r="N77" s="256"/>
      <c r="O77" s="284"/>
      <c r="P77" s="285"/>
      <c r="Q77" s="249"/>
      <c r="R77" s="187"/>
      <c r="S77" s="259"/>
      <c r="T77" s="612"/>
      <c r="U77" s="645">
        <f>SUM(I77:P77,S77)*H77</f>
        <v>0</v>
      </c>
      <c r="V77" s="86"/>
      <c r="W77" s="781">
        <f>SUM(I77:P77,S77)*G77</f>
        <v>0</v>
      </c>
      <c r="X77" s="81"/>
      <c r="Y77" s="781">
        <f>SUM(I77:P77,S77)*D77</f>
        <v>0</v>
      </c>
      <c r="Z77" s="82"/>
      <c r="AA77" s="74"/>
    </row>
    <row r="78" spans="1:27" ht="11.25" customHeight="1">
      <c r="A78" s="80"/>
      <c r="B78" s="352" t="s">
        <v>134</v>
      </c>
      <c r="C78" s="409">
        <v>3.94</v>
      </c>
      <c r="D78" s="401">
        <f>0.453592*C78</f>
        <v>1.78715248</v>
      </c>
      <c r="E78" s="480" t="s">
        <v>137</v>
      </c>
      <c r="F78" s="480" t="s">
        <v>46</v>
      </c>
      <c r="G78" s="426">
        <v>5</v>
      </c>
      <c r="H78" s="555">
        <v>59</v>
      </c>
      <c r="I78" s="251"/>
      <c r="J78" s="252"/>
      <c r="K78" s="253"/>
      <c r="L78" s="254"/>
      <c r="M78" s="255"/>
      <c r="N78" s="256"/>
      <c r="O78" s="284"/>
      <c r="P78" s="285"/>
      <c r="Q78" s="249"/>
      <c r="R78" s="187"/>
      <c r="S78" s="259"/>
      <c r="T78" s="612"/>
      <c r="U78" s="645">
        <f>SUM(I78:P78,S78)*H78</f>
        <v>0</v>
      </c>
      <c r="V78" s="86"/>
      <c r="W78" s="781">
        <f>SUM(I78:P78,S78)*G78</f>
        <v>0</v>
      </c>
      <c r="X78" s="81"/>
      <c r="Y78" s="781">
        <f>SUM(I78:P78,S78)*D78</f>
        <v>0</v>
      </c>
      <c r="Z78" s="82"/>
      <c r="AA78" s="74"/>
    </row>
    <row r="79" spans="1:27" ht="11.25" customHeight="1">
      <c r="A79" s="80"/>
      <c r="B79" s="353" t="s">
        <v>134</v>
      </c>
      <c r="C79" s="405">
        <v>7.14</v>
      </c>
      <c r="D79" s="401">
        <f>0.453592*C79</f>
        <v>3.2386468799999997</v>
      </c>
      <c r="E79" s="481" t="s">
        <v>138</v>
      </c>
      <c r="F79" s="481" t="s">
        <v>62</v>
      </c>
      <c r="G79" s="427">
        <v>5</v>
      </c>
      <c r="H79" s="556">
        <v>97</v>
      </c>
      <c r="I79" s="260"/>
      <c r="J79" s="261"/>
      <c r="K79" s="262"/>
      <c r="L79" s="263"/>
      <c r="M79" s="264"/>
      <c r="N79" s="265"/>
      <c r="O79" s="286"/>
      <c r="P79" s="287"/>
      <c r="Q79" s="249"/>
      <c r="R79" s="188"/>
      <c r="S79" s="268"/>
      <c r="T79" s="612"/>
      <c r="U79" s="645">
        <f>SUM(I79:P79,S79)*H79</f>
        <v>0</v>
      </c>
      <c r="V79" s="86"/>
      <c r="W79" s="781">
        <f>SUM(I79:P79,S79)*G79</f>
        <v>0</v>
      </c>
      <c r="X79" s="81"/>
      <c r="Y79" s="781">
        <f>SUM(I79:P79,S79)*D79</f>
        <v>0</v>
      </c>
      <c r="Z79" s="82"/>
      <c r="AA79" s="74"/>
    </row>
    <row r="80" spans="1:27" ht="11.25" customHeight="1">
      <c r="A80" s="80"/>
      <c r="B80" s="349" t="s">
        <v>139</v>
      </c>
      <c r="C80" s="406">
        <f>SUM(C76:C79)</f>
        <v>13.759999999999998</v>
      </c>
      <c r="D80" s="401">
        <f>0.453592*C80</f>
        <v>6.2414259199999993</v>
      </c>
      <c r="E80" s="478" t="s">
        <v>140</v>
      </c>
      <c r="F80" s="478" t="s">
        <v>51</v>
      </c>
      <c r="G80" s="428">
        <f>SUM(G76:G79)</f>
        <v>20</v>
      </c>
      <c r="H80" s="557">
        <f>SUM(H76:H79)</f>
        <v>225</v>
      </c>
      <c r="I80" s="269"/>
      <c r="J80" s="270"/>
      <c r="K80" s="271"/>
      <c r="L80" s="272"/>
      <c r="M80" s="273"/>
      <c r="N80" s="274"/>
      <c r="O80" s="288"/>
      <c r="P80" s="289"/>
      <c r="Q80" s="249"/>
      <c r="R80" s="185"/>
      <c r="S80" s="277"/>
      <c r="T80" s="612"/>
      <c r="U80" s="646">
        <f>SUM(I80:P80,S80)*H80</f>
        <v>0</v>
      </c>
      <c r="V80" s="86"/>
      <c r="W80" s="782">
        <f>SUM(I80:P80,S80)*G80</f>
        <v>0</v>
      </c>
      <c r="X80" s="81"/>
      <c r="Y80" s="782">
        <f>SUM(I80:P80,S80)*D80</f>
        <v>0</v>
      </c>
      <c r="Z80" s="82"/>
      <c r="AA80" s="74"/>
    </row>
    <row r="81" spans="1:27" ht="11.25" customHeight="1">
      <c r="A81" s="84"/>
      <c r="B81" s="354"/>
      <c r="C81" s="407"/>
      <c r="D81" s="459"/>
      <c r="E81" s="354"/>
      <c r="F81" s="354"/>
      <c r="G81" s="354"/>
      <c r="H81" s="553"/>
      <c r="I81" s="189"/>
      <c r="J81" s="189"/>
      <c r="K81" s="189"/>
      <c r="L81" s="189"/>
      <c r="M81" s="189"/>
      <c r="N81" s="189"/>
      <c r="O81" s="278"/>
      <c r="P81" s="278"/>
      <c r="Q81" s="279"/>
      <c r="R81" s="280"/>
      <c r="S81" s="189"/>
      <c r="T81" s="642"/>
      <c r="U81" s="643"/>
      <c r="V81" s="74"/>
      <c r="W81" s="784"/>
      <c r="X81" s="74"/>
      <c r="Y81" s="784"/>
      <c r="Z81" s="74"/>
      <c r="AA81" s="74"/>
    </row>
    <row r="82" spans="1:27" ht="11.25" customHeight="1">
      <c r="A82" s="80"/>
      <c r="B82" s="351" t="s">
        <v>141</v>
      </c>
      <c r="C82" s="400">
        <v>1.88</v>
      </c>
      <c r="D82" s="408">
        <f t="shared" ref="D82:D89" si="20">0.453592*C82</f>
        <v>0.85275295999999989</v>
      </c>
      <c r="E82" s="479" t="s">
        <v>142</v>
      </c>
      <c r="F82" s="479" t="s">
        <v>42</v>
      </c>
      <c r="G82" s="425">
        <v>5</v>
      </c>
      <c r="H82" s="551">
        <v>40</v>
      </c>
      <c r="I82" s="241"/>
      <c r="J82" s="242"/>
      <c r="K82" s="243"/>
      <c r="L82" s="244"/>
      <c r="M82" s="245"/>
      <c r="N82" s="246"/>
      <c r="O82" s="282"/>
      <c r="P82" s="283"/>
      <c r="Q82" s="249"/>
      <c r="R82" s="186"/>
      <c r="S82" s="250"/>
      <c r="T82" s="612"/>
      <c r="U82" s="644">
        <f t="shared" ref="U82:U89" si="21">SUM(I82:P82,S82)*H82</f>
        <v>0</v>
      </c>
      <c r="V82" s="86"/>
      <c r="W82" s="780">
        <f t="shared" ref="W82:W89" si="22">SUM(I82:P82,S82)*G82</f>
        <v>0</v>
      </c>
      <c r="X82" s="81"/>
      <c r="Y82" s="780">
        <f t="shared" ref="Y82:Y89" si="23">SUM(I82:P82,S82)*D82</f>
        <v>0</v>
      </c>
      <c r="Z82" s="82"/>
      <c r="AA82" s="74"/>
    </row>
    <row r="83" spans="1:27" ht="11.25" customHeight="1">
      <c r="A83" s="80"/>
      <c r="B83" s="352" t="s">
        <v>141</v>
      </c>
      <c r="C83" s="409">
        <v>6.92</v>
      </c>
      <c r="D83" s="401">
        <f t="shared" si="20"/>
        <v>3.1388566399999998</v>
      </c>
      <c r="E83" s="480" t="s">
        <v>143</v>
      </c>
      <c r="F83" s="480" t="s">
        <v>44</v>
      </c>
      <c r="G83" s="426">
        <v>5</v>
      </c>
      <c r="H83" s="555">
        <v>86</v>
      </c>
      <c r="I83" s="251"/>
      <c r="J83" s="252"/>
      <c r="K83" s="253"/>
      <c r="L83" s="254"/>
      <c r="M83" s="255"/>
      <c r="N83" s="256"/>
      <c r="O83" s="284"/>
      <c r="P83" s="285"/>
      <c r="Q83" s="249"/>
      <c r="R83" s="187"/>
      <c r="S83" s="259"/>
      <c r="T83" s="612"/>
      <c r="U83" s="645">
        <f t="shared" si="21"/>
        <v>0</v>
      </c>
      <c r="V83" s="86"/>
      <c r="W83" s="781">
        <f t="shared" si="22"/>
        <v>0</v>
      </c>
      <c r="X83" s="81"/>
      <c r="Y83" s="781">
        <f t="shared" si="23"/>
        <v>0</v>
      </c>
      <c r="Z83" s="82"/>
      <c r="AA83" s="74"/>
    </row>
    <row r="84" spans="1:27" ht="11.25" customHeight="1">
      <c r="A84" s="80"/>
      <c r="B84" s="352" t="s">
        <v>141</v>
      </c>
      <c r="C84" s="409">
        <v>8.26</v>
      </c>
      <c r="D84" s="401">
        <f t="shared" si="20"/>
        <v>3.74666992</v>
      </c>
      <c r="E84" s="480" t="s">
        <v>144</v>
      </c>
      <c r="F84" s="480" t="s">
        <v>46</v>
      </c>
      <c r="G84" s="426">
        <v>5</v>
      </c>
      <c r="H84" s="555">
        <v>107</v>
      </c>
      <c r="I84" s="251"/>
      <c r="J84" s="252"/>
      <c r="K84" s="253"/>
      <c r="L84" s="254"/>
      <c r="M84" s="255"/>
      <c r="N84" s="256"/>
      <c r="O84" s="284"/>
      <c r="P84" s="285"/>
      <c r="Q84" s="249"/>
      <c r="R84" s="187"/>
      <c r="S84" s="259"/>
      <c r="T84" s="612"/>
      <c r="U84" s="645">
        <f t="shared" si="21"/>
        <v>0</v>
      </c>
      <c r="V84" s="86"/>
      <c r="W84" s="781">
        <f t="shared" si="22"/>
        <v>0</v>
      </c>
      <c r="X84" s="81"/>
      <c r="Y84" s="781">
        <f t="shared" si="23"/>
        <v>0</v>
      </c>
      <c r="Z84" s="82"/>
      <c r="AA84" s="74"/>
    </row>
    <row r="85" spans="1:27" ht="11.25" customHeight="1">
      <c r="A85" s="80"/>
      <c r="B85" s="352" t="s">
        <v>141</v>
      </c>
      <c r="C85" s="409">
        <v>14.94</v>
      </c>
      <c r="D85" s="401">
        <f t="shared" si="20"/>
        <v>6.77666448</v>
      </c>
      <c r="E85" s="480" t="s">
        <v>145</v>
      </c>
      <c r="F85" s="480" t="s">
        <v>62</v>
      </c>
      <c r="G85" s="426">
        <v>5</v>
      </c>
      <c r="H85" s="555">
        <v>168</v>
      </c>
      <c r="I85" s="251"/>
      <c r="J85" s="252"/>
      <c r="K85" s="253"/>
      <c r="L85" s="254"/>
      <c r="M85" s="255"/>
      <c r="N85" s="256"/>
      <c r="O85" s="284"/>
      <c r="P85" s="285"/>
      <c r="Q85" s="249"/>
      <c r="R85" s="187"/>
      <c r="S85" s="259"/>
      <c r="T85" s="612"/>
      <c r="U85" s="645">
        <f t="shared" si="21"/>
        <v>0</v>
      </c>
      <c r="V85" s="86"/>
      <c r="W85" s="781">
        <f t="shared" si="22"/>
        <v>0</v>
      </c>
      <c r="X85" s="81"/>
      <c r="Y85" s="781">
        <f t="shared" si="23"/>
        <v>0</v>
      </c>
      <c r="Z85" s="82"/>
      <c r="AA85" s="74"/>
    </row>
    <row r="86" spans="1:27" ht="11.25" customHeight="1">
      <c r="A86" s="80"/>
      <c r="B86" s="352" t="s">
        <v>141</v>
      </c>
      <c r="C86" s="409">
        <v>5.36</v>
      </c>
      <c r="D86" s="401">
        <f t="shared" si="20"/>
        <v>2.43125312</v>
      </c>
      <c r="E86" s="480" t="s">
        <v>146</v>
      </c>
      <c r="F86" s="480" t="s">
        <v>73</v>
      </c>
      <c r="G86" s="426">
        <v>1</v>
      </c>
      <c r="H86" s="555">
        <v>69</v>
      </c>
      <c r="I86" s="251"/>
      <c r="J86" s="252"/>
      <c r="K86" s="253"/>
      <c r="L86" s="254"/>
      <c r="M86" s="255"/>
      <c r="N86" s="256"/>
      <c r="O86" s="284"/>
      <c r="P86" s="285"/>
      <c r="Q86" s="249"/>
      <c r="R86" s="187"/>
      <c r="S86" s="259"/>
      <c r="T86" s="612"/>
      <c r="U86" s="645">
        <f t="shared" si="21"/>
        <v>0</v>
      </c>
      <c r="V86" s="86"/>
      <c r="W86" s="781">
        <f t="shared" si="22"/>
        <v>0</v>
      </c>
      <c r="X86" s="81"/>
      <c r="Y86" s="781">
        <f t="shared" si="23"/>
        <v>0</v>
      </c>
      <c r="Z86" s="82"/>
      <c r="AA86" s="74"/>
    </row>
    <row r="87" spans="1:27" ht="11.25" customHeight="1">
      <c r="A87" s="80"/>
      <c r="B87" s="352" t="s">
        <v>141</v>
      </c>
      <c r="C87" s="409">
        <v>8.92</v>
      </c>
      <c r="D87" s="401">
        <f t="shared" si="20"/>
        <v>4.0460406400000002</v>
      </c>
      <c r="E87" s="480" t="s">
        <v>147</v>
      </c>
      <c r="F87" s="480" t="s">
        <v>75</v>
      </c>
      <c r="G87" s="426">
        <v>1</v>
      </c>
      <c r="H87" s="555">
        <v>101</v>
      </c>
      <c r="I87" s="251"/>
      <c r="J87" s="252"/>
      <c r="K87" s="253"/>
      <c r="L87" s="254"/>
      <c r="M87" s="255"/>
      <c r="N87" s="256"/>
      <c r="O87" s="284"/>
      <c r="P87" s="285"/>
      <c r="Q87" s="249"/>
      <c r="R87" s="187"/>
      <c r="S87" s="259"/>
      <c r="T87" s="612"/>
      <c r="U87" s="645">
        <f t="shared" si="21"/>
        <v>0</v>
      </c>
      <c r="V87" s="86"/>
      <c r="W87" s="781">
        <f t="shared" si="22"/>
        <v>0</v>
      </c>
      <c r="X87" s="81"/>
      <c r="Y87" s="781">
        <f t="shared" si="23"/>
        <v>0</v>
      </c>
      <c r="Z87" s="82"/>
      <c r="AA87" s="74"/>
    </row>
    <row r="88" spans="1:27" ht="11.25" customHeight="1">
      <c r="A88" s="80"/>
      <c r="B88" s="353" t="s">
        <v>141</v>
      </c>
      <c r="C88" s="405">
        <v>3.62</v>
      </c>
      <c r="D88" s="401">
        <f t="shared" si="20"/>
        <v>1.6420030400000001</v>
      </c>
      <c r="E88" s="481" t="s">
        <v>148</v>
      </c>
      <c r="F88" s="481" t="s">
        <v>87</v>
      </c>
      <c r="G88" s="427">
        <v>1</v>
      </c>
      <c r="H88" s="556">
        <v>113</v>
      </c>
      <c r="I88" s="260"/>
      <c r="J88" s="261"/>
      <c r="K88" s="262"/>
      <c r="L88" s="263"/>
      <c r="M88" s="264"/>
      <c r="N88" s="265"/>
      <c r="O88" s="286"/>
      <c r="P88" s="287"/>
      <c r="Q88" s="249"/>
      <c r="R88" s="188"/>
      <c r="S88" s="268"/>
      <c r="T88" s="612"/>
      <c r="U88" s="645">
        <f t="shared" si="21"/>
        <v>0</v>
      </c>
      <c r="V88" s="86"/>
      <c r="W88" s="781">
        <f t="shared" si="22"/>
        <v>0</v>
      </c>
      <c r="X88" s="81"/>
      <c r="Y88" s="781">
        <f t="shared" si="23"/>
        <v>0</v>
      </c>
      <c r="Z88" s="82"/>
      <c r="AA88" s="74"/>
    </row>
    <row r="89" spans="1:27" ht="11.25" customHeight="1">
      <c r="A89" s="80"/>
      <c r="B89" s="349" t="s">
        <v>149</v>
      </c>
      <c r="C89" s="406">
        <f>SUM(C82:C88)</f>
        <v>49.9</v>
      </c>
      <c r="D89" s="401">
        <f t="shared" si="20"/>
        <v>22.634240800000001</v>
      </c>
      <c r="E89" s="482" t="s">
        <v>150</v>
      </c>
      <c r="F89" s="482" t="s">
        <v>51</v>
      </c>
      <c r="G89" s="406">
        <f>SUM(G82:G88)</f>
        <v>23</v>
      </c>
      <c r="H89" s="558">
        <f>SUM(H82:H88)</f>
        <v>684</v>
      </c>
      <c r="I89" s="269"/>
      <c r="J89" s="270"/>
      <c r="K89" s="271"/>
      <c r="L89" s="272"/>
      <c r="M89" s="273"/>
      <c r="N89" s="274"/>
      <c r="O89" s="288"/>
      <c r="P89" s="289"/>
      <c r="Q89" s="249"/>
      <c r="R89" s="185"/>
      <c r="S89" s="277"/>
      <c r="T89" s="612"/>
      <c r="U89" s="646">
        <f t="shared" si="21"/>
        <v>0</v>
      </c>
      <c r="V89" s="86"/>
      <c r="W89" s="782">
        <f t="shared" si="22"/>
        <v>0</v>
      </c>
      <c r="X89" s="81"/>
      <c r="Y89" s="782">
        <f t="shared" si="23"/>
        <v>0</v>
      </c>
      <c r="Z89" s="82"/>
      <c r="AA89" s="74"/>
    </row>
    <row r="90" spans="1:27" ht="11.25" customHeight="1">
      <c r="A90" s="84"/>
      <c r="B90" s="354"/>
      <c r="C90" s="407"/>
      <c r="D90" s="459"/>
      <c r="E90" s="354"/>
      <c r="F90" s="354"/>
      <c r="G90" s="354"/>
      <c r="H90" s="553"/>
      <c r="I90" s="189"/>
      <c r="J90" s="189"/>
      <c r="K90" s="189"/>
      <c r="L90" s="189"/>
      <c r="M90" s="189"/>
      <c r="N90" s="189"/>
      <c r="O90" s="278"/>
      <c r="P90" s="278"/>
      <c r="Q90" s="279"/>
      <c r="R90" s="280"/>
      <c r="S90" s="189"/>
      <c r="T90" s="642"/>
      <c r="U90" s="643"/>
      <c r="V90" s="74"/>
      <c r="W90" s="784"/>
      <c r="X90" s="74"/>
      <c r="Y90" s="784"/>
      <c r="Z90" s="74"/>
      <c r="AA90" s="74"/>
    </row>
    <row r="91" spans="1:27" ht="11.25" customHeight="1">
      <c r="A91" s="80"/>
      <c r="B91" s="349" t="s">
        <v>151</v>
      </c>
      <c r="C91" s="403">
        <v>8.1</v>
      </c>
      <c r="D91" s="403"/>
      <c r="E91" s="478" t="s">
        <v>152</v>
      </c>
      <c r="F91" s="478" t="s">
        <v>44</v>
      </c>
      <c r="G91" s="428">
        <v>5</v>
      </c>
      <c r="H91" s="550">
        <v>107</v>
      </c>
      <c r="I91" s="269"/>
      <c r="J91" s="270"/>
      <c r="K91" s="271"/>
      <c r="L91" s="272"/>
      <c r="M91" s="273"/>
      <c r="N91" s="274"/>
      <c r="O91" s="288"/>
      <c r="P91" s="289"/>
      <c r="Q91" s="249"/>
      <c r="R91" s="185"/>
      <c r="S91" s="277"/>
      <c r="T91" s="612"/>
      <c r="U91" s="656">
        <f>SUM(I91:P91,S91)*H91</f>
        <v>0</v>
      </c>
      <c r="V91" s="86"/>
      <c r="W91" s="785">
        <f>SUM(I91:P91,S91)*G91</f>
        <v>0</v>
      </c>
      <c r="X91" s="81"/>
      <c r="Y91" s="785">
        <f>SUM(I91:P91,S91)*D91</f>
        <v>0</v>
      </c>
      <c r="Z91" s="82"/>
      <c r="AA91" s="74"/>
    </row>
    <row r="92" spans="1:27" ht="11.25" customHeight="1">
      <c r="A92" s="84"/>
      <c r="B92" s="354"/>
      <c r="C92" s="404"/>
      <c r="D92" s="404"/>
      <c r="E92" s="354"/>
      <c r="F92" s="354"/>
      <c r="G92" s="354"/>
      <c r="H92" s="553"/>
      <c r="I92" s="189"/>
      <c r="J92" s="189"/>
      <c r="K92" s="189"/>
      <c r="L92" s="189"/>
      <c r="M92" s="189"/>
      <c r="N92" s="189"/>
      <c r="O92" s="278"/>
      <c r="P92" s="278"/>
      <c r="Q92" s="279"/>
      <c r="R92" s="280"/>
      <c r="S92" s="189"/>
      <c r="T92" s="642"/>
      <c r="U92" s="643"/>
      <c r="V92" s="74"/>
      <c r="W92" s="779"/>
      <c r="X92" s="74"/>
      <c r="Y92" s="784"/>
      <c r="Z92" s="74"/>
      <c r="AA92" s="74"/>
    </row>
    <row r="93" spans="1:27" ht="11.25" customHeight="1">
      <c r="A93" s="80"/>
      <c r="B93" s="351" t="s">
        <v>153</v>
      </c>
      <c r="C93" s="408">
        <v>2.85</v>
      </c>
      <c r="D93" s="408">
        <f t="shared" ref="D93:D100" si="24">0.453592*C93</f>
        <v>1.2927371999999999</v>
      </c>
      <c r="E93" s="479" t="s">
        <v>154</v>
      </c>
      <c r="F93" s="479" t="s">
        <v>42</v>
      </c>
      <c r="G93" s="425">
        <v>5</v>
      </c>
      <c r="H93" s="551">
        <v>46</v>
      </c>
      <c r="I93" s="241"/>
      <c r="J93" s="242"/>
      <c r="K93" s="243"/>
      <c r="L93" s="244"/>
      <c r="M93" s="245"/>
      <c r="N93" s="246"/>
      <c r="O93" s="282"/>
      <c r="P93" s="283"/>
      <c r="Q93" s="249"/>
      <c r="R93" s="186"/>
      <c r="S93" s="250"/>
      <c r="T93" s="612"/>
      <c r="U93" s="644">
        <f t="shared" ref="U93:U100" si="25">SUM(I93:P93,S93)*H93</f>
        <v>0</v>
      </c>
      <c r="V93" s="86"/>
      <c r="W93" s="780">
        <f t="shared" ref="W93:W100" si="26">SUM(I93:P93,S93)*G93</f>
        <v>0</v>
      </c>
      <c r="X93" s="81"/>
      <c r="Y93" s="780">
        <f t="shared" ref="Y93:Y100" si="27">SUM(I93:P93,S93)*D93</f>
        <v>0</v>
      </c>
      <c r="Z93" s="82"/>
      <c r="AA93" s="74"/>
    </row>
    <row r="94" spans="1:27" ht="11.25" customHeight="1">
      <c r="A94" s="80"/>
      <c r="B94" s="352" t="s">
        <v>153</v>
      </c>
      <c r="C94" s="401">
        <v>4.3099999999999996</v>
      </c>
      <c r="D94" s="401">
        <f t="shared" si="24"/>
        <v>1.9549815199999998</v>
      </c>
      <c r="E94" s="480" t="s">
        <v>155</v>
      </c>
      <c r="F94" s="480" t="s">
        <v>44</v>
      </c>
      <c r="G94" s="426">
        <v>5</v>
      </c>
      <c r="H94" s="555">
        <v>63</v>
      </c>
      <c r="I94" s="251"/>
      <c r="J94" s="252"/>
      <c r="K94" s="253"/>
      <c r="L94" s="254"/>
      <c r="M94" s="255"/>
      <c r="N94" s="256"/>
      <c r="O94" s="284"/>
      <c r="P94" s="285"/>
      <c r="Q94" s="249"/>
      <c r="R94" s="187"/>
      <c r="S94" s="259"/>
      <c r="T94" s="612"/>
      <c r="U94" s="645">
        <f t="shared" si="25"/>
        <v>0</v>
      </c>
      <c r="V94" s="86"/>
      <c r="W94" s="781">
        <f t="shared" si="26"/>
        <v>0</v>
      </c>
      <c r="X94" s="81"/>
      <c r="Y94" s="781">
        <f t="shared" si="27"/>
        <v>0</v>
      </c>
      <c r="Z94" s="82"/>
      <c r="AA94" s="74"/>
    </row>
    <row r="95" spans="1:27" ht="11.25" customHeight="1">
      <c r="A95" s="80"/>
      <c r="B95" s="352" t="s">
        <v>153</v>
      </c>
      <c r="C95" s="401">
        <v>8.64</v>
      </c>
      <c r="D95" s="401">
        <f t="shared" si="24"/>
        <v>3.9190348800000003</v>
      </c>
      <c r="E95" s="480" t="s">
        <v>156</v>
      </c>
      <c r="F95" s="480" t="s">
        <v>46</v>
      </c>
      <c r="G95" s="426">
        <v>5</v>
      </c>
      <c r="H95" s="555">
        <v>103</v>
      </c>
      <c r="I95" s="251"/>
      <c r="J95" s="252"/>
      <c r="K95" s="253"/>
      <c r="L95" s="254"/>
      <c r="M95" s="255"/>
      <c r="N95" s="256"/>
      <c r="O95" s="284"/>
      <c r="P95" s="285"/>
      <c r="Q95" s="249"/>
      <c r="R95" s="187"/>
      <c r="S95" s="259"/>
      <c r="T95" s="612"/>
      <c r="U95" s="645">
        <f t="shared" si="25"/>
        <v>0</v>
      </c>
      <c r="V95" s="86"/>
      <c r="W95" s="781">
        <f t="shared" si="26"/>
        <v>0</v>
      </c>
      <c r="X95" s="81"/>
      <c r="Y95" s="781">
        <f t="shared" si="27"/>
        <v>0</v>
      </c>
      <c r="Z95" s="82"/>
      <c r="AA95" s="74"/>
    </row>
    <row r="96" spans="1:27" ht="11.25" customHeight="1">
      <c r="A96" s="80"/>
      <c r="B96" s="352" t="s">
        <v>153</v>
      </c>
      <c r="C96" s="401">
        <v>11.8</v>
      </c>
      <c r="D96" s="401">
        <f t="shared" si="24"/>
        <v>5.3523855999999999</v>
      </c>
      <c r="E96" s="480" t="s">
        <v>157</v>
      </c>
      <c r="F96" s="480" t="s">
        <v>62</v>
      </c>
      <c r="G96" s="426">
        <v>5</v>
      </c>
      <c r="H96" s="555">
        <v>135</v>
      </c>
      <c r="I96" s="251"/>
      <c r="J96" s="252"/>
      <c r="K96" s="253"/>
      <c r="L96" s="254"/>
      <c r="M96" s="255"/>
      <c r="N96" s="256"/>
      <c r="O96" s="284"/>
      <c r="P96" s="285"/>
      <c r="Q96" s="249"/>
      <c r="R96" s="187"/>
      <c r="S96" s="259"/>
      <c r="T96" s="612"/>
      <c r="U96" s="645">
        <f t="shared" si="25"/>
        <v>0</v>
      </c>
      <c r="V96" s="86"/>
      <c r="W96" s="781">
        <f t="shared" si="26"/>
        <v>0</v>
      </c>
      <c r="X96" s="81"/>
      <c r="Y96" s="781">
        <f t="shared" si="27"/>
        <v>0</v>
      </c>
      <c r="Z96" s="82"/>
      <c r="AA96" s="74"/>
    </row>
    <row r="97" spans="1:27" ht="11.25" customHeight="1">
      <c r="A97" s="80"/>
      <c r="B97" s="352" t="s">
        <v>153</v>
      </c>
      <c r="C97" s="401">
        <v>6.47</v>
      </c>
      <c r="D97" s="401">
        <f t="shared" si="24"/>
        <v>2.93474024</v>
      </c>
      <c r="E97" s="480" t="s">
        <v>158</v>
      </c>
      <c r="F97" s="480" t="s">
        <v>73</v>
      </c>
      <c r="G97" s="426">
        <v>1</v>
      </c>
      <c r="H97" s="555">
        <v>76</v>
      </c>
      <c r="I97" s="251"/>
      <c r="J97" s="252"/>
      <c r="K97" s="253"/>
      <c r="L97" s="254"/>
      <c r="M97" s="255"/>
      <c r="N97" s="256"/>
      <c r="O97" s="284"/>
      <c r="P97" s="285"/>
      <c r="Q97" s="249"/>
      <c r="R97" s="187"/>
      <c r="S97" s="259"/>
      <c r="T97" s="612"/>
      <c r="U97" s="645">
        <f t="shared" si="25"/>
        <v>0</v>
      </c>
      <c r="V97" s="86"/>
      <c r="W97" s="781">
        <f t="shared" si="26"/>
        <v>0</v>
      </c>
      <c r="X97" s="81"/>
      <c r="Y97" s="781">
        <f t="shared" si="27"/>
        <v>0</v>
      </c>
      <c r="Z97" s="82"/>
      <c r="AA97" s="74"/>
    </row>
    <row r="98" spans="1:27" ht="11.25" customHeight="1">
      <c r="A98" s="80"/>
      <c r="B98" s="352" t="s">
        <v>153</v>
      </c>
      <c r="C98" s="401">
        <v>9.52</v>
      </c>
      <c r="D98" s="401">
        <f t="shared" si="24"/>
        <v>4.3181958399999996</v>
      </c>
      <c r="E98" s="480" t="s">
        <v>159</v>
      </c>
      <c r="F98" s="480" t="s">
        <v>75</v>
      </c>
      <c r="G98" s="426">
        <v>1</v>
      </c>
      <c r="H98" s="555">
        <v>114</v>
      </c>
      <c r="I98" s="251"/>
      <c r="J98" s="252"/>
      <c r="K98" s="253"/>
      <c r="L98" s="254"/>
      <c r="M98" s="255"/>
      <c r="N98" s="256"/>
      <c r="O98" s="284"/>
      <c r="P98" s="285"/>
      <c r="Q98" s="249"/>
      <c r="R98" s="187"/>
      <c r="S98" s="259"/>
      <c r="T98" s="612"/>
      <c r="U98" s="645">
        <f t="shared" si="25"/>
        <v>0</v>
      </c>
      <c r="V98" s="86"/>
      <c r="W98" s="781">
        <f t="shared" si="26"/>
        <v>0</v>
      </c>
      <c r="X98" s="81"/>
      <c r="Y98" s="781">
        <f t="shared" si="27"/>
        <v>0</v>
      </c>
      <c r="Z98" s="82"/>
      <c r="AA98" s="74"/>
    </row>
    <row r="99" spans="1:27" ht="11.25" customHeight="1">
      <c r="A99" s="80"/>
      <c r="B99" s="353" t="s">
        <v>153</v>
      </c>
      <c r="C99" s="402">
        <v>11.53</v>
      </c>
      <c r="D99" s="401">
        <f t="shared" si="24"/>
        <v>5.2299157599999999</v>
      </c>
      <c r="E99" s="481" t="s">
        <v>160</v>
      </c>
      <c r="F99" s="481" t="s">
        <v>87</v>
      </c>
      <c r="G99" s="427">
        <v>1</v>
      </c>
      <c r="H99" s="556">
        <v>135</v>
      </c>
      <c r="I99" s="260"/>
      <c r="J99" s="261"/>
      <c r="K99" s="262"/>
      <c r="L99" s="263"/>
      <c r="M99" s="264"/>
      <c r="N99" s="265"/>
      <c r="O99" s="286"/>
      <c r="P99" s="287"/>
      <c r="Q99" s="249"/>
      <c r="R99" s="188"/>
      <c r="S99" s="268"/>
      <c r="T99" s="612"/>
      <c r="U99" s="645">
        <f t="shared" si="25"/>
        <v>0</v>
      </c>
      <c r="V99" s="86"/>
      <c r="W99" s="781">
        <f t="shared" si="26"/>
        <v>0</v>
      </c>
      <c r="X99" s="81"/>
      <c r="Y99" s="781">
        <f t="shared" si="27"/>
        <v>0</v>
      </c>
      <c r="Z99" s="82"/>
      <c r="AA99" s="74"/>
    </row>
    <row r="100" spans="1:27" ht="11.25" customHeight="1">
      <c r="A100" s="80"/>
      <c r="B100" s="349" t="s">
        <v>161</v>
      </c>
      <c r="C100" s="403">
        <f>SUM(C93:C99)</f>
        <v>55.120000000000005</v>
      </c>
      <c r="D100" s="401">
        <f t="shared" si="24"/>
        <v>25.00199104</v>
      </c>
      <c r="E100" s="482" t="s">
        <v>162</v>
      </c>
      <c r="F100" s="482" t="s">
        <v>51</v>
      </c>
      <c r="G100" s="524">
        <f>SUM(G93:G99)</f>
        <v>23</v>
      </c>
      <c r="H100" s="558">
        <f>SUM(H93:H99)</f>
        <v>672</v>
      </c>
      <c r="I100" s="269"/>
      <c r="J100" s="270"/>
      <c r="K100" s="271"/>
      <c r="L100" s="272"/>
      <c r="M100" s="273"/>
      <c r="N100" s="274"/>
      <c r="O100" s="288"/>
      <c r="P100" s="289"/>
      <c r="Q100" s="249"/>
      <c r="R100" s="185"/>
      <c r="S100" s="277"/>
      <c r="T100" s="612"/>
      <c r="U100" s="646">
        <f t="shared" si="25"/>
        <v>0</v>
      </c>
      <c r="V100" s="86"/>
      <c r="W100" s="782">
        <f t="shared" si="26"/>
        <v>0</v>
      </c>
      <c r="X100" s="81"/>
      <c r="Y100" s="782">
        <f t="shared" si="27"/>
        <v>0</v>
      </c>
      <c r="Z100" s="82"/>
      <c r="AA100" s="74"/>
    </row>
    <row r="101" spans="1:27" ht="11.25" customHeight="1">
      <c r="A101" s="84"/>
      <c r="B101" s="357"/>
      <c r="C101" s="411"/>
      <c r="D101" s="460"/>
      <c r="E101" s="411"/>
      <c r="F101" s="411"/>
      <c r="G101" s="411"/>
      <c r="H101" s="561"/>
      <c r="I101" s="190"/>
      <c r="J101" s="190"/>
      <c r="K101" s="190"/>
      <c r="L101" s="190"/>
      <c r="M101" s="290"/>
      <c r="N101" s="190"/>
      <c r="O101" s="291"/>
      <c r="P101" s="291"/>
      <c r="Q101" s="279"/>
      <c r="R101" s="292"/>
      <c r="S101" s="190"/>
      <c r="T101" s="642"/>
      <c r="U101" s="658"/>
      <c r="V101" s="74"/>
      <c r="W101" s="786"/>
      <c r="X101" s="74"/>
      <c r="Y101" s="786"/>
      <c r="Z101" s="74"/>
      <c r="AA101" s="74"/>
    </row>
    <row r="102" spans="1:27" ht="11.25" customHeight="1">
      <c r="A102" s="84"/>
      <c r="B102" s="356" t="s">
        <v>163</v>
      </c>
      <c r="C102" s="412"/>
      <c r="D102" s="412"/>
      <c r="E102" s="410"/>
      <c r="F102" s="410"/>
      <c r="G102" s="410"/>
      <c r="H102" s="560"/>
      <c r="I102" s="204"/>
      <c r="J102" s="204"/>
      <c r="K102" s="204"/>
      <c r="L102" s="204"/>
      <c r="M102" s="293"/>
      <c r="N102" s="204"/>
      <c r="O102" s="294"/>
      <c r="P102" s="294"/>
      <c r="Q102" s="279"/>
      <c r="R102" s="295"/>
      <c r="S102" s="204"/>
      <c r="T102" s="642"/>
      <c r="U102" s="661"/>
      <c r="V102" s="74"/>
      <c r="W102" s="787"/>
      <c r="X102" s="74"/>
      <c r="Y102" s="787"/>
      <c r="Z102" s="74"/>
      <c r="AA102" s="74"/>
    </row>
    <row r="103" spans="1:27" ht="11.25" customHeight="1">
      <c r="A103" s="80"/>
      <c r="B103" s="351" t="s">
        <v>164</v>
      </c>
      <c r="C103" s="408">
        <v>3.5</v>
      </c>
      <c r="D103" s="408">
        <f t="shared" ref="D103:D109" si="28">0.453592*C103</f>
        <v>1.587572</v>
      </c>
      <c r="E103" s="479" t="s">
        <v>165</v>
      </c>
      <c r="F103" s="479" t="s">
        <v>42</v>
      </c>
      <c r="G103" s="425">
        <v>5</v>
      </c>
      <c r="H103" s="551">
        <v>54</v>
      </c>
      <c r="I103" s="241"/>
      <c r="J103" s="242"/>
      <c r="K103" s="243"/>
      <c r="L103" s="244"/>
      <c r="M103" s="245"/>
      <c r="N103" s="246"/>
      <c r="O103" s="282"/>
      <c r="P103" s="283"/>
      <c r="Q103" s="249"/>
      <c r="R103" s="186"/>
      <c r="S103" s="250"/>
      <c r="T103" s="612"/>
      <c r="U103" s="644">
        <f t="shared" ref="U103:U109" si="29">SUM(I103:P103,S103)*H103</f>
        <v>0</v>
      </c>
      <c r="V103" s="86"/>
      <c r="W103" s="780">
        <f t="shared" ref="W103:W109" si="30">SUM(I103:P103,S103)*G103</f>
        <v>0</v>
      </c>
      <c r="X103" s="81"/>
      <c r="Y103" s="780">
        <f t="shared" ref="Y103:Y109" si="31">SUM(I103:P103,S103)*D103</f>
        <v>0</v>
      </c>
      <c r="Z103" s="82"/>
      <c r="AA103" s="74"/>
    </row>
    <row r="104" spans="1:27" ht="11.25" customHeight="1">
      <c r="A104" s="80"/>
      <c r="B104" s="352" t="s">
        <v>164</v>
      </c>
      <c r="C104" s="401">
        <v>6</v>
      </c>
      <c r="D104" s="401">
        <f t="shared" si="28"/>
        <v>2.721552</v>
      </c>
      <c r="E104" s="480" t="s">
        <v>166</v>
      </c>
      <c r="F104" s="480" t="s">
        <v>44</v>
      </c>
      <c r="G104" s="426">
        <v>5</v>
      </c>
      <c r="H104" s="555">
        <v>78</v>
      </c>
      <c r="I104" s="251"/>
      <c r="J104" s="252"/>
      <c r="K104" s="253"/>
      <c r="L104" s="254"/>
      <c r="M104" s="255"/>
      <c r="N104" s="256"/>
      <c r="O104" s="284"/>
      <c r="P104" s="285"/>
      <c r="Q104" s="249"/>
      <c r="R104" s="187"/>
      <c r="S104" s="259"/>
      <c r="T104" s="612"/>
      <c r="U104" s="645">
        <f t="shared" si="29"/>
        <v>0</v>
      </c>
      <c r="V104" s="86"/>
      <c r="W104" s="781">
        <f t="shared" si="30"/>
        <v>0</v>
      </c>
      <c r="X104" s="81"/>
      <c r="Y104" s="781">
        <f t="shared" si="31"/>
        <v>0</v>
      </c>
      <c r="Z104" s="82"/>
      <c r="AA104" s="74"/>
    </row>
    <row r="105" spans="1:27" ht="11.25" customHeight="1">
      <c r="A105" s="80"/>
      <c r="B105" s="352" t="s">
        <v>164</v>
      </c>
      <c r="C105" s="401">
        <v>6.92</v>
      </c>
      <c r="D105" s="401">
        <f t="shared" si="28"/>
        <v>3.1388566399999998</v>
      </c>
      <c r="E105" s="480" t="s">
        <v>167</v>
      </c>
      <c r="F105" s="480" t="s">
        <v>46</v>
      </c>
      <c r="G105" s="426">
        <v>5</v>
      </c>
      <c r="H105" s="555">
        <v>88</v>
      </c>
      <c r="I105" s="251"/>
      <c r="J105" s="252"/>
      <c r="K105" s="253"/>
      <c r="L105" s="254"/>
      <c r="M105" s="255"/>
      <c r="N105" s="256"/>
      <c r="O105" s="284"/>
      <c r="P105" s="285"/>
      <c r="Q105" s="249"/>
      <c r="R105" s="187"/>
      <c r="S105" s="259"/>
      <c r="T105" s="612"/>
      <c r="U105" s="645">
        <f t="shared" si="29"/>
        <v>0</v>
      </c>
      <c r="V105" s="86"/>
      <c r="W105" s="781">
        <f t="shared" si="30"/>
        <v>0</v>
      </c>
      <c r="X105" s="81"/>
      <c r="Y105" s="781">
        <f t="shared" si="31"/>
        <v>0</v>
      </c>
      <c r="Z105" s="82"/>
      <c r="AA105" s="74"/>
    </row>
    <row r="106" spans="1:27" ht="11.25" customHeight="1">
      <c r="A106" s="80"/>
      <c r="B106" s="352" t="s">
        <v>164</v>
      </c>
      <c r="C106" s="401">
        <v>11.06</v>
      </c>
      <c r="D106" s="401">
        <f t="shared" si="28"/>
        <v>5.0167275199999999</v>
      </c>
      <c r="E106" s="480" t="s">
        <v>168</v>
      </c>
      <c r="F106" s="480" t="s">
        <v>62</v>
      </c>
      <c r="G106" s="426">
        <v>5</v>
      </c>
      <c r="H106" s="555">
        <v>134</v>
      </c>
      <c r="I106" s="251"/>
      <c r="J106" s="252"/>
      <c r="K106" s="253"/>
      <c r="L106" s="254"/>
      <c r="M106" s="255"/>
      <c r="N106" s="256"/>
      <c r="O106" s="284"/>
      <c r="P106" s="285"/>
      <c r="Q106" s="249"/>
      <c r="R106" s="187"/>
      <c r="S106" s="259"/>
      <c r="T106" s="612"/>
      <c r="U106" s="645">
        <f t="shared" si="29"/>
        <v>0</v>
      </c>
      <c r="V106" s="86"/>
      <c r="W106" s="781">
        <f t="shared" si="30"/>
        <v>0</v>
      </c>
      <c r="X106" s="81"/>
      <c r="Y106" s="781">
        <f t="shared" si="31"/>
        <v>0</v>
      </c>
      <c r="Z106" s="82"/>
      <c r="AA106" s="74"/>
    </row>
    <row r="107" spans="1:27" ht="11.25" customHeight="1">
      <c r="A107" s="80"/>
      <c r="B107" s="352" t="s">
        <v>164</v>
      </c>
      <c r="C107" s="401">
        <v>12.5</v>
      </c>
      <c r="D107" s="401">
        <f t="shared" si="28"/>
        <v>5.6699000000000002</v>
      </c>
      <c r="E107" s="480" t="s">
        <v>169</v>
      </c>
      <c r="F107" s="480" t="s">
        <v>170</v>
      </c>
      <c r="G107" s="426">
        <v>2</v>
      </c>
      <c r="H107" s="555">
        <v>146</v>
      </c>
      <c r="I107" s="251"/>
      <c r="J107" s="252"/>
      <c r="K107" s="253"/>
      <c r="L107" s="254"/>
      <c r="M107" s="255"/>
      <c r="N107" s="256"/>
      <c r="O107" s="284"/>
      <c r="P107" s="285"/>
      <c r="Q107" s="249"/>
      <c r="R107" s="187"/>
      <c r="S107" s="259"/>
      <c r="T107" s="612"/>
      <c r="U107" s="645">
        <f t="shared" si="29"/>
        <v>0</v>
      </c>
      <c r="V107" s="86"/>
      <c r="W107" s="781">
        <f t="shared" si="30"/>
        <v>0</v>
      </c>
      <c r="X107" s="81"/>
      <c r="Y107" s="781">
        <f t="shared" si="31"/>
        <v>0</v>
      </c>
      <c r="Z107" s="82"/>
      <c r="AA107" s="74"/>
    </row>
    <row r="108" spans="1:27" ht="11.25" customHeight="1">
      <c r="A108" s="80"/>
      <c r="B108" s="353" t="s">
        <v>164</v>
      </c>
      <c r="C108" s="402">
        <v>5.2</v>
      </c>
      <c r="D108" s="401">
        <f t="shared" si="28"/>
        <v>2.3586784000000001</v>
      </c>
      <c r="E108" s="481" t="s">
        <v>171</v>
      </c>
      <c r="F108" s="481" t="s">
        <v>172</v>
      </c>
      <c r="G108" s="427">
        <v>1</v>
      </c>
      <c r="H108" s="556">
        <v>68</v>
      </c>
      <c r="I108" s="260"/>
      <c r="J108" s="261"/>
      <c r="K108" s="262"/>
      <c r="L108" s="263"/>
      <c r="M108" s="264"/>
      <c r="N108" s="265"/>
      <c r="O108" s="286"/>
      <c r="P108" s="287"/>
      <c r="Q108" s="249"/>
      <c r="R108" s="188"/>
      <c r="S108" s="268"/>
      <c r="T108" s="612"/>
      <c r="U108" s="645">
        <f t="shared" si="29"/>
        <v>0</v>
      </c>
      <c r="V108" s="86"/>
      <c r="W108" s="781">
        <f t="shared" si="30"/>
        <v>0</v>
      </c>
      <c r="X108" s="81"/>
      <c r="Y108" s="781">
        <f t="shared" si="31"/>
        <v>0</v>
      </c>
      <c r="Z108" s="82"/>
      <c r="AA108" s="74"/>
    </row>
    <row r="109" spans="1:27" ht="11.25" customHeight="1">
      <c r="A109" s="80"/>
      <c r="B109" s="349" t="s">
        <v>173</v>
      </c>
      <c r="C109" s="403">
        <f>SUM(C103:C108)</f>
        <v>45.180000000000007</v>
      </c>
      <c r="D109" s="401">
        <f t="shared" si="28"/>
        <v>20.493286560000001</v>
      </c>
      <c r="E109" s="482" t="s">
        <v>174</v>
      </c>
      <c r="F109" s="482" t="s">
        <v>51</v>
      </c>
      <c r="G109" s="524">
        <f>SUM(G103:G108)</f>
        <v>23</v>
      </c>
      <c r="H109" s="558">
        <f>SUM(H103:H108)</f>
        <v>568</v>
      </c>
      <c r="I109" s="269"/>
      <c r="J109" s="270"/>
      <c r="K109" s="271"/>
      <c r="L109" s="272"/>
      <c r="M109" s="273"/>
      <c r="N109" s="274"/>
      <c r="O109" s="288"/>
      <c r="P109" s="289"/>
      <c r="Q109" s="249"/>
      <c r="R109" s="185"/>
      <c r="S109" s="277"/>
      <c r="T109" s="612"/>
      <c r="U109" s="646">
        <f t="shared" si="29"/>
        <v>0</v>
      </c>
      <c r="V109" s="86"/>
      <c r="W109" s="782">
        <f t="shared" si="30"/>
        <v>0</v>
      </c>
      <c r="X109" s="81"/>
      <c r="Y109" s="782">
        <f t="shared" si="31"/>
        <v>0</v>
      </c>
      <c r="Z109" s="82"/>
      <c r="AA109" s="74"/>
    </row>
    <row r="110" spans="1:27" ht="11.25" customHeight="1">
      <c r="A110" s="84"/>
      <c r="B110" s="354"/>
      <c r="C110" s="404"/>
      <c r="D110" s="461"/>
      <c r="E110" s="354"/>
      <c r="F110" s="354"/>
      <c r="G110" s="354"/>
      <c r="H110" s="553"/>
      <c r="I110" s="189"/>
      <c r="J110" s="189"/>
      <c r="K110" s="189"/>
      <c r="L110" s="189"/>
      <c r="M110" s="189"/>
      <c r="N110" s="189"/>
      <c r="O110" s="278"/>
      <c r="P110" s="278"/>
      <c r="Q110" s="279"/>
      <c r="R110" s="280"/>
      <c r="S110" s="189"/>
      <c r="T110" s="642"/>
      <c r="U110" s="643"/>
      <c r="V110" s="74"/>
      <c r="W110" s="784"/>
      <c r="X110" s="74"/>
      <c r="Y110" s="784"/>
      <c r="Z110" s="74"/>
      <c r="AA110" s="74"/>
    </row>
    <row r="111" spans="1:27" ht="11.25" customHeight="1">
      <c r="A111" s="80"/>
      <c r="B111" s="351" t="s">
        <v>175</v>
      </c>
      <c r="C111" s="408">
        <v>2.4700000000000002</v>
      </c>
      <c r="D111" s="408">
        <f t="shared" ref="D111:D118" si="32">0.453592*C111</f>
        <v>1.12037224</v>
      </c>
      <c r="E111" s="479" t="s">
        <v>176</v>
      </c>
      <c r="F111" s="479" t="s">
        <v>42</v>
      </c>
      <c r="G111" s="425">
        <v>5</v>
      </c>
      <c r="H111" s="551">
        <v>43</v>
      </c>
      <c r="I111" s="241"/>
      <c r="J111" s="242"/>
      <c r="K111" s="243"/>
      <c r="L111" s="244"/>
      <c r="M111" s="245"/>
      <c r="N111" s="246"/>
      <c r="O111" s="282"/>
      <c r="P111" s="283"/>
      <c r="Q111" s="249"/>
      <c r="R111" s="186"/>
      <c r="S111" s="250"/>
      <c r="T111" s="612"/>
      <c r="U111" s="644">
        <f t="shared" ref="U111:U118" si="33">SUM(I111:P111,S111)*H111</f>
        <v>0</v>
      </c>
      <c r="V111" s="86"/>
      <c r="W111" s="780">
        <f t="shared" ref="W111:W118" si="34">SUM(I111:P111,S111)*G111</f>
        <v>0</v>
      </c>
      <c r="X111" s="81"/>
      <c r="Y111" s="780">
        <f t="shared" ref="Y111:Y118" si="35">SUM(I111:P111,S111)*D111</f>
        <v>0</v>
      </c>
      <c r="Z111" s="82"/>
      <c r="AA111" s="74"/>
    </row>
    <row r="112" spans="1:27" ht="11.25" customHeight="1">
      <c r="A112" s="80"/>
      <c r="B112" s="352" t="s">
        <v>175</v>
      </c>
      <c r="C112" s="401">
        <v>4.3</v>
      </c>
      <c r="D112" s="401">
        <f t="shared" si="32"/>
        <v>1.9504455999999999</v>
      </c>
      <c r="E112" s="480" t="s">
        <v>177</v>
      </c>
      <c r="F112" s="480" t="s">
        <v>44</v>
      </c>
      <c r="G112" s="426">
        <v>5</v>
      </c>
      <c r="H112" s="555">
        <v>59</v>
      </c>
      <c r="I112" s="251"/>
      <c r="J112" s="252"/>
      <c r="K112" s="253"/>
      <c r="L112" s="254"/>
      <c r="M112" s="255"/>
      <c r="N112" s="256"/>
      <c r="O112" s="284"/>
      <c r="P112" s="285"/>
      <c r="Q112" s="249"/>
      <c r="R112" s="187"/>
      <c r="S112" s="259"/>
      <c r="T112" s="612"/>
      <c r="U112" s="645">
        <f t="shared" si="33"/>
        <v>0</v>
      </c>
      <c r="V112" s="86"/>
      <c r="W112" s="781">
        <f t="shared" si="34"/>
        <v>0</v>
      </c>
      <c r="X112" s="81"/>
      <c r="Y112" s="781">
        <f t="shared" si="35"/>
        <v>0</v>
      </c>
      <c r="Z112" s="82"/>
      <c r="AA112" s="74"/>
    </row>
    <row r="113" spans="1:27" ht="11.25" customHeight="1">
      <c r="A113" s="80"/>
      <c r="B113" s="352" t="s">
        <v>175</v>
      </c>
      <c r="C113" s="401">
        <v>7.06</v>
      </c>
      <c r="D113" s="401">
        <f t="shared" si="32"/>
        <v>3.2023595199999999</v>
      </c>
      <c r="E113" s="480" t="s">
        <v>178</v>
      </c>
      <c r="F113" s="480" t="s">
        <v>46</v>
      </c>
      <c r="G113" s="426">
        <v>5</v>
      </c>
      <c r="H113" s="555">
        <v>84</v>
      </c>
      <c r="I113" s="251"/>
      <c r="J113" s="252"/>
      <c r="K113" s="253"/>
      <c r="L113" s="254"/>
      <c r="M113" s="255"/>
      <c r="N113" s="256"/>
      <c r="O113" s="284"/>
      <c r="P113" s="285"/>
      <c r="Q113" s="249"/>
      <c r="R113" s="187"/>
      <c r="S113" s="259"/>
      <c r="T113" s="612"/>
      <c r="U113" s="645">
        <f t="shared" si="33"/>
        <v>0</v>
      </c>
      <c r="V113" s="86"/>
      <c r="W113" s="781">
        <f t="shared" si="34"/>
        <v>0</v>
      </c>
      <c r="X113" s="81"/>
      <c r="Y113" s="781">
        <f t="shared" si="35"/>
        <v>0</v>
      </c>
      <c r="Z113" s="82"/>
      <c r="AA113" s="74"/>
    </row>
    <row r="114" spans="1:27" ht="11.25" customHeight="1">
      <c r="A114" s="80"/>
      <c r="B114" s="352" t="s">
        <v>175</v>
      </c>
      <c r="C114" s="401">
        <v>13.3</v>
      </c>
      <c r="D114" s="401">
        <f t="shared" si="32"/>
        <v>6.0327736000000005</v>
      </c>
      <c r="E114" s="480" t="s">
        <v>179</v>
      </c>
      <c r="F114" s="480" t="s">
        <v>62</v>
      </c>
      <c r="G114" s="426">
        <v>5</v>
      </c>
      <c r="H114" s="555">
        <v>144</v>
      </c>
      <c r="I114" s="251"/>
      <c r="J114" s="252"/>
      <c r="K114" s="253"/>
      <c r="L114" s="254"/>
      <c r="M114" s="255"/>
      <c r="N114" s="256"/>
      <c r="O114" s="284"/>
      <c r="P114" s="285"/>
      <c r="Q114" s="249"/>
      <c r="R114" s="187"/>
      <c r="S114" s="259"/>
      <c r="T114" s="612"/>
      <c r="U114" s="645">
        <f t="shared" si="33"/>
        <v>0</v>
      </c>
      <c r="V114" s="86"/>
      <c r="W114" s="781">
        <f t="shared" si="34"/>
        <v>0</v>
      </c>
      <c r="X114" s="81"/>
      <c r="Y114" s="781">
        <f t="shared" si="35"/>
        <v>0</v>
      </c>
      <c r="Z114" s="82"/>
      <c r="AA114" s="74"/>
    </row>
    <row r="115" spans="1:27" ht="11.25" customHeight="1">
      <c r="A115" s="80"/>
      <c r="B115" s="352" t="s">
        <v>175</v>
      </c>
      <c r="C115" s="401">
        <v>4.54</v>
      </c>
      <c r="D115" s="401">
        <f t="shared" si="32"/>
        <v>2.0593076799999999</v>
      </c>
      <c r="E115" s="480" t="s">
        <v>180</v>
      </c>
      <c r="F115" s="480" t="s">
        <v>172</v>
      </c>
      <c r="G115" s="426">
        <v>1</v>
      </c>
      <c r="H115" s="555">
        <v>57</v>
      </c>
      <c r="I115" s="251"/>
      <c r="J115" s="252"/>
      <c r="K115" s="253"/>
      <c r="L115" s="254"/>
      <c r="M115" s="255"/>
      <c r="N115" s="256"/>
      <c r="O115" s="284"/>
      <c r="P115" s="285"/>
      <c r="Q115" s="249"/>
      <c r="R115" s="187"/>
      <c r="S115" s="259"/>
      <c r="T115" s="612"/>
      <c r="U115" s="645">
        <f t="shared" si="33"/>
        <v>0</v>
      </c>
      <c r="V115" s="86"/>
      <c r="W115" s="781">
        <f t="shared" si="34"/>
        <v>0</v>
      </c>
      <c r="X115" s="81"/>
      <c r="Y115" s="781">
        <f t="shared" si="35"/>
        <v>0</v>
      </c>
      <c r="Z115" s="82"/>
      <c r="AA115" s="74"/>
    </row>
    <row r="116" spans="1:27" ht="11.25" customHeight="1">
      <c r="A116" s="80"/>
      <c r="B116" s="352" t="s">
        <v>175</v>
      </c>
      <c r="C116" s="401">
        <v>10.5</v>
      </c>
      <c r="D116" s="401">
        <f t="shared" si="32"/>
        <v>4.7627160000000002</v>
      </c>
      <c r="E116" s="480" t="s">
        <v>181</v>
      </c>
      <c r="F116" s="480" t="s">
        <v>75</v>
      </c>
      <c r="G116" s="426">
        <v>1</v>
      </c>
      <c r="H116" s="555">
        <v>112</v>
      </c>
      <c r="I116" s="251"/>
      <c r="J116" s="252"/>
      <c r="K116" s="253"/>
      <c r="L116" s="254"/>
      <c r="M116" s="255"/>
      <c r="N116" s="256"/>
      <c r="O116" s="284"/>
      <c r="P116" s="285"/>
      <c r="Q116" s="249"/>
      <c r="R116" s="187"/>
      <c r="S116" s="259"/>
      <c r="T116" s="612"/>
      <c r="U116" s="645">
        <f t="shared" si="33"/>
        <v>0</v>
      </c>
      <c r="V116" s="86"/>
      <c r="W116" s="781">
        <f t="shared" si="34"/>
        <v>0</v>
      </c>
      <c r="X116" s="81"/>
      <c r="Y116" s="781">
        <f t="shared" si="35"/>
        <v>0</v>
      </c>
      <c r="Z116" s="82"/>
      <c r="AA116" s="74"/>
    </row>
    <row r="117" spans="1:27" ht="11.25" customHeight="1">
      <c r="A117" s="80"/>
      <c r="B117" s="353" t="s">
        <v>175</v>
      </c>
      <c r="C117" s="402">
        <v>14</v>
      </c>
      <c r="D117" s="401">
        <f t="shared" si="32"/>
        <v>6.3502879999999999</v>
      </c>
      <c r="E117" s="481" t="s">
        <v>182</v>
      </c>
      <c r="F117" s="481" t="s">
        <v>87</v>
      </c>
      <c r="G117" s="427">
        <v>1</v>
      </c>
      <c r="H117" s="556">
        <v>147</v>
      </c>
      <c r="I117" s="260"/>
      <c r="J117" s="261"/>
      <c r="K117" s="262"/>
      <c r="L117" s="263"/>
      <c r="M117" s="264"/>
      <c r="N117" s="265"/>
      <c r="O117" s="286"/>
      <c r="P117" s="287"/>
      <c r="Q117" s="249"/>
      <c r="R117" s="188"/>
      <c r="S117" s="268"/>
      <c r="T117" s="612"/>
      <c r="U117" s="645">
        <f t="shared" si="33"/>
        <v>0</v>
      </c>
      <c r="V117" s="86"/>
      <c r="W117" s="781">
        <f t="shared" si="34"/>
        <v>0</v>
      </c>
      <c r="X117" s="81"/>
      <c r="Y117" s="781">
        <f t="shared" si="35"/>
        <v>0</v>
      </c>
      <c r="Z117" s="82"/>
      <c r="AA117" s="74"/>
    </row>
    <row r="118" spans="1:27" ht="11.25" customHeight="1">
      <c r="A118" s="80"/>
      <c r="B118" s="349" t="s">
        <v>183</v>
      </c>
      <c r="C118" s="403">
        <f>SUM(C111:C117)</f>
        <v>56.17</v>
      </c>
      <c r="D118" s="401">
        <f t="shared" si="32"/>
        <v>25.478262640000001</v>
      </c>
      <c r="E118" s="478" t="s">
        <v>184</v>
      </c>
      <c r="F118" s="478" t="s">
        <v>51</v>
      </c>
      <c r="G118" s="428">
        <f>SUM(G111:G117)</f>
        <v>23</v>
      </c>
      <c r="H118" s="557">
        <f>SUM(H111:H117)</f>
        <v>646</v>
      </c>
      <c r="I118" s="269"/>
      <c r="J118" s="270"/>
      <c r="K118" s="271"/>
      <c r="L118" s="272"/>
      <c r="M118" s="273"/>
      <c r="N118" s="274"/>
      <c r="O118" s="288"/>
      <c r="P118" s="289"/>
      <c r="Q118" s="249"/>
      <c r="R118" s="185"/>
      <c r="S118" s="277"/>
      <c r="T118" s="612"/>
      <c r="U118" s="646">
        <f t="shared" si="33"/>
        <v>0</v>
      </c>
      <c r="V118" s="86"/>
      <c r="W118" s="782">
        <f t="shared" si="34"/>
        <v>0</v>
      </c>
      <c r="X118" s="81"/>
      <c r="Y118" s="782">
        <f t="shared" si="35"/>
        <v>0</v>
      </c>
      <c r="Z118" s="82"/>
      <c r="AA118" s="74"/>
    </row>
    <row r="119" spans="1:27" ht="11.25" customHeight="1">
      <c r="A119" s="84"/>
      <c r="B119" s="355"/>
      <c r="C119" s="413"/>
      <c r="D119" s="462"/>
      <c r="E119" s="355"/>
      <c r="F119" s="355"/>
      <c r="G119" s="355"/>
      <c r="H119" s="559"/>
      <c r="I119" s="190"/>
      <c r="J119" s="190"/>
      <c r="K119" s="190"/>
      <c r="L119" s="190"/>
      <c r="M119" s="290"/>
      <c r="N119" s="190"/>
      <c r="O119" s="291"/>
      <c r="P119" s="291"/>
      <c r="Q119" s="279"/>
      <c r="R119" s="292"/>
      <c r="S119" s="190"/>
      <c r="T119" s="642"/>
      <c r="U119" s="658"/>
      <c r="V119" s="74"/>
      <c r="W119" s="786"/>
      <c r="X119" s="74"/>
      <c r="Y119" s="786"/>
      <c r="Z119" s="74"/>
      <c r="AA119" s="74"/>
    </row>
    <row r="120" spans="1:27" ht="11.25" customHeight="1">
      <c r="A120" s="84"/>
      <c r="B120" s="356" t="s">
        <v>185</v>
      </c>
      <c r="C120" s="410"/>
      <c r="D120" s="410"/>
      <c r="E120" s="446"/>
      <c r="F120" s="410"/>
      <c r="G120" s="410"/>
      <c r="H120" s="560"/>
      <c r="I120" s="204"/>
      <c r="J120" s="204"/>
      <c r="K120" s="204"/>
      <c r="L120" s="204"/>
      <c r="M120" s="293"/>
      <c r="N120" s="204"/>
      <c r="O120" s="294"/>
      <c r="P120" s="294"/>
      <c r="Q120" s="279"/>
      <c r="R120" s="295"/>
      <c r="S120" s="204"/>
      <c r="T120" s="642"/>
      <c r="U120" s="661"/>
      <c r="V120" s="74"/>
      <c r="W120" s="787"/>
      <c r="X120" s="74"/>
      <c r="Y120" s="787"/>
      <c r="Z120" s="74"/>
      <c r="AA120" s="74"/>
    </row>
    <row r="121" spans="1:27" ht="11.25" customHeight="1">
      <c r="A121" s="80"/>
      <c r="B121" s="351" t="s">
        <v>186</v>
      </c>
      <c r="C121" s="400">
        <v>2.66</v>
      </c>
      <c r="D121" s="408">
        <f t="shared" ref="D121:D128" si="36">0.453592*C121</f>
        <v>1.20655472</v>
      </c>
      <c r="E121" s="479" t="s">
        <v>187</v>
      </c>
      <c r="F121" s="479" t="s">
        <v>42</v>
      </c>
      <c r="G121" s="425">
        <v>5</v>
      </c>
      <c r="H121" s="551">
        <v>47</v>
      </c>
      <c r="I121" s="241"/>
      <c r="J121" s="242"/>
      <c r="K121" s="243"/>
      <c r="L121" s="244"/>
      <c r="M121" s="245"/>
      <c r="N121" s="246"/>
      <c r="O121" s="282"/>
      <c r="P121" s="283"/>
      <c r="Q121" s="249"/>
      <c r="R121" s="186"/>
      <c r="S121" s="250"/>
      <c r="T121" s="612"/>
      <c r="U121" s="644">
        <f t="shared" ref="U121:U128" si="37">SUM(I121:P121,S121)*H121</f>
        <v>0</v>
      </c>
      <c r="V121" s="86"/>
      <c r="W121" s="780">
        <f t="shared" ref="W121:W128" si="38">SUM(I121:P121,S121)*G121</f>
        <v>0</v>
      </c>
      <c r="X121" s="81"/>
      <c r="Y121" s="780">
        <f t="shared" ref="Y121:Y128" si="39">SUM(I121:P121,S121)*D121</f>
        <v>0</v>
      </c>
      <c r="Z121" s="82"/>
      <c r="AA121" s="74"/>
    </row>
    <row r="122" spans="1:27" ht="11.25" customHeight="1">
      <c r="A122" s="80"/>
      <c r="B122" s="352" t="s">
        <v>186</v>
      </c>
      <c r="C122" s="409">
        <v>5.22</v>
      </c>
      <c r="D122" s="401">
        <f t="shared" si="36"/>
        <v>2.3677502399999999</v>
      </c>
      <c r="E122" s="480" t="s">
        <v>188</v>
      </c>
      <c r="F122" s="480" t="s">
        <v>44</v>
      </c>
      <c r="G122" s="426">
        <v>5</v>
      </c>
      <c r="H122" s="555">
        <v>71</v>
      </c>
      <c r="I122" s="251"/>
      <c r="J122" s="252"/>
      <c r="K122" s="253"/>
      <c r="L122" s="254"/>
      <c r="M122" s="255"/>
      <c r="N122" s="256"/>
      <c r="O122" s="284"/>
      <c r="P122" s="285"/>
      <c r="Q122" s="249"/>
      <c r="R122" s="187"/>
      <c r="S122" s="259"/>
      <c r="T122" s="612"/>
      <c r="U122" s="645">
        <f t="shared" si="37"/>
        <v>0</v>
      </c>
      <c r="V122" s="86"/>
      <c r="W122" s="781">
        <f t="shared" si="38"/>
        <v>0</v>
      </c>
      <c r="X122" s="81"/>
      <c r="Y122" s="781">
        <f t="shared" si="39"/>
        <v>0</v>
      </c>
      <c r="Z122" s="82"/>
      <c r="AA122" s="74"/>
    </row>
    <row r="123" spans="1:27" ht="11.25" customHeight="1">
      <c r="A123" s="80"/>
      <c r="B123" s="352" t="s">
        <v>186</v>
      </c>
      <c r="C123" s="409">
        <v>7.08</v>
      </c>
      <c r="D123" s="401">
        <f t="shared" si="36"/>
        <v>3.2114313600000002</v>
      </c>
      <c r="E123" s="480" t="s">
        <v>189</v>
      </c>
      <c r="F123" s="480" t="s">
        <v>46</v>
      </c>
      <c r="G123" s="426">
        <v>5</v>
      </c>
      <c r="H123" s="555">
        <v>96</v>
      </c>
      <c r="I123" s="251"/>
      <c r="J123" s="252"/>
      <c r="K123" s="253"/>
      <c r="L123" s="254"/>
      <c r="M123" s="255"/>
      <c r="N123" s="256"/>
      <c r="O123" s="284"/>
      <c r="P123" s="285"/>
      <c r="Q123" s="249"/>
      <c r="R123" s="187"/>
      <c r="S123" s="259"/>
      <c r="T123" s="612"/>
      <c r="U123" s="645">
        <f t="shared" si="37"/>
        <v>0</v>
      </c>
      <c r="V123" s="86"/>
      <c r="W123" s="781">
        <f t="shared" si="38"/>
        <v>0</v>
      </c>
      <c r="X123" s="81"/>
      <c r="Y123" s="781">
        <f t="shared" si="39"/>
        <v>0</v>
      </c>
      <c r="Z123" s="82"/>
      <c r="AA123" s="74"/>
    </row>
    <row r="124" spans="1:27" ht="11.25" customHeight="1">
      <c r="A124" s="80"/>
      <c r="B124" s="352" t="s">
        <v>186</v>
      </c>
      <c r="C124" s="401">
        <v>18.2</v>
      </c>
      <c r="D124" s="401">
        <f t="shared" si="36"/>
        <v>8.2553743999999991</v>
      </c>
      <c r="E124" s="480" t="s">
        <v>190</v>
      </c>
      <c r="F124" s="480" t="s">
        <v>62</v>
      </c>
      <c r="G124" s="426">
        <v>5</v>
      </c>
      <c r="H124" s="555">
        <v>199</v>
      </c>
      <c r="I124" s="251"/>
      <c r="J124" s="252"/>
      <c r="K124" s="253"/>
      <c r="L124" s="254"/>
      <c r="M124" s="255"/>
      <c r="N124" s="256"/>
      <c r="O124" s="284"/>
      <c r="P124" s="285"/>
      <c r="Q124" s="249"/>
      <c r="R124" s="187"/>
      <c r="S124" s="259"/>
      <c r="T124" s="612"/>
      <c r="U124" s="645">
        <f t="shared" si="37"/>
        <v>0</v>
      </c>
      <c r="V124" s="86"/>
      <c r="W124" s="781">
        <f t="shared" si="38"/>
        <v>0</v>
      </c>
      <c r="X124" s="81"/>
      <c r="Y124" s="781">
        <f t="shared" si="39"/>
        <v>0</v>
      </c>
      <c r="Z124" s="82"/>
      <c r="AA124" s="74"/>
    </row>
    <row r="125" spans="1:27" ht="11.25" customHeight="1">
      <c r="A125" s="80"/>
      <c r="B125" s="352" t="s">
        <v>186</v>
      </c>
      <c r="C125" s="401">
        <v>5.46</v>
      </c>
      <c r="D125" s="401">
        <f t="shared" si="36"/>
        <v>2.4766123200000001</v>
      </c>
      <c r="E125" s="480" t="s">
        <v>191</v>
      </c>
      <c r="F125" s="480" t="s">
        <v>73</v>
      </c>
      <c r="G125" s="426">
        <v>1</v>
      </c>
      <c r="H125" s="555">
        <v>70</v>
      </c>
      <c r="I125" s="251"/>
      <c r="J125" s="252"/>
      <c r="K125" s="253"/>
      <c r="L125" s="254"/>
      <c r="M125" s="255"/>
      <c r="N125" s="256"/>
      <c r="O125" s="284"/>
      <c r="P125" s="285"/>
      <c r="Q125" s="249"/>
      <c r="R125" s="187"/>
      <c r="S125" s="259"/>
      <c r="T125" s="612"/>
      <c r="U125" s="645">
        <f t="shared" si="37"/>
        <v>0</v>
      </c>
      <c r="V125" s="86"/>
      <c r="W125" s="781">
        <f t="shared" si="38"/>
        <v>0</v>
      </c>
      <c r="X125" s="81"/>
      <c r="Y125" s="781">
        <f t="shared" si="39"/>
        <v>0</v>
      </c>
      <c r="Z125" s="82"/>
      <c r="AA125" s="74"/>
    </row>
    <row r="126" spans="1:27" ht="11.25" customHeight="1">
      <c r="A126" s="80"/>
      <c r="B126" s="352" t="s">
        <v>186</v>
      </c>
      <c r="C126" s="401">
        <v>8.8000000000000007</v>
      </c>
      <c r="D126" s="401">
        <f t="shared" si="36"/>
        <v>3.9916096000000003</v>
      </c>
      <c r="E126" s="480" t="s">
        <v>192</v>
      </c>
      <c r="F126" s="480" t="s">
        <v>75</v>
      </c>
      <c r="G126" s="426">
        <v>1</v>
      </c>
      <c r="H126" s="555">
        <v>100</v>
      </c>
      <c r="I126" s="251"/>
      <c r="J126" s="252"/>
      <c r="K126" s="253"/>
      <c r="L126" s="254"/>
      <c r="M126" s="255"/>
      <c r="N126" s="256"/>
      <c r="O126" s="284"/>
      <c r="P126" s="285"/>
      <c r="Q126" s="249"/>
      <c r="R126" s="187"/>
      <c r="S126" s="259"/>
      <c r="T126" s="612"/>
      <c r="U126" s="645">
        <f t="shared" si="37"/>
        <v>0</v>
      </c>
      <c r="V126" s="86"/>
      <c r="W126" s="781">
        <f t="shared" si="38"/>
        <v>0</v>
      </c>
      <c r="X126" s="81"/>
      <c r="Y126" s="781">
        <f t="shared" si="39"/>
        <v>0</v>
      </c>
      <c r="Z126" s="82"/>
      <c r="AA126" s="74"/>
    </row>
    <row r="127" spans="1:27" ht="11.25" customHeight="1">
      <c r="A127" s="80"/>
      <c r="B127" s="353" t="s">
        <v>186</v>
      </c>
      <c r="C127" s="405">
        <v>17.04</v>
      </c>
      <c r="D127" s="401">
        <f t="shared" si="36"/>
        <v>7.7292076799999991</v>
      </c>
      <c r="E127" s="481" t="s">
        <v>193</v>
      </c>
      <c r="F127" s="481" t="s">
        <v>48</v>
      </c>
      <c r="G127" s="427">
        <v>1</v>
      </c>
      <c r="H127" s="556">
        <v>176</v>
      </c>
      <c r="I127" s="260"/>
      <c r="J127" s="261"/>
      <c r="K127" s="262"/>
      <c r="L127" s="263"/>
      <c r="M127" s="264"/>
      <c r="N127" s="265"/>
      <c r="O127" s="286"/>
      <c r="P127" s="287"/>
      <c r="Q127" s="249"/>
      <c r="R127" s="188"/>
      <c r="S127" s="268"/>
      <c r="T127" s="612"/>
      <c r="U127" s="645">
        <f t="shared" si="37"/>
        <v>0</v>
      </c>
      <c r="V127" s="86"/>
      <c r="W127" s="781">
        <f t="shared" si="38"/>
        <v>0</v>
      </c>
      <c r="X127" s="81"/>
      <c r="Y127" s="781">
        <f t="shared" si="39"/>
        <v>0</v>
      </c>
      <c r="Z127" s="82"/>
      <c r="AA127" s="74"/>
    </row>
    <row r="128" spans="1:27" ht="11.25" customHeight="1">
      <c r="A128" s="80"/>
      <c r="B128" s="349" t="s">
        <v>194</v>
      </c>
      <c r="C128" s="406">
        <f>SUM(C121:C127)</f>
        <v>64.460000000000008</v>
      </c>
      <c r="D128" s="401">
        <f t="shared" si="36"/>
        <v>29.238540320000002</v>
      </c>
      <c r="E128" s="482" t="s">
        <v>195</v>
      </c>
      <c r="F128" s="482" t="s">
        <v>51</v>
      </c>
      <c r="G128" s="406">
        <f>SUM(G121:G127)</f>
        <v>23</v>
      </c>
      <c r="H128" s="558">
        <f>SUM(H121:H127)</f>
        <v>759</v>
      </c>
      <c r="I128" s="269"/>
      <c r="J128" s="270"/>
      <c r="K128" s="271"/>
      <c r="L128" s="272"/>
      <c r="M128" s="273"/>
      <c r="N128" s="274"/>
      <c r="O128" s="288"/>
      <c r="P128" s="289"/>
      <c r="Q128" s="249"/>
      <c r="R128" s="185"/>
      <c r="S128" s="277"/>
      <c r="T128" s="612"/>
      <c r="U128" s="646">
        <f t="shared" si="37"/>
        <v>0</v>
      </c>
      <c r="V128" s="86"/>
      <c r="W128" s="782">
        <f t="shared" si="38"/>
        <v>0</v>
      </c>
      <c r="X128" s="81"/>
      <c r="Y128" s="782">
        <f t="shared" si="39"/>
        <v>0</v>
      </c>
      <c r="Z128" s="82"/>
      <c r="AA128" s="74"/>
    </row>
    <row r="129" spans="1:27" ht="11.25" customHeight="1">
      <c r="A129" s="84"/>
      <c r="B129" s="354"/>
      <c r="C129" s="407"/>
      <c r="D129" s="459"/>
      <c r="E129" s="354"/>
      <c r="F129" s="354"/>
      <c r="G129" s="354"/>
      <c r="H129" s="553"/>
      <c r="I129" s="189"/>
      <c r="J129" s="189"/>
      <c r="K129" s="189"/>
      <c r="L129" s="189"/>
      <c r="M129" s="189"/>
      <c r="N129" s="189"/>
      <c r="O129" s="278"/>
      <c r="P129" s="278"/>
      <c r="Q129" s="279"/>
      <c r="R129" s="280"/>
      <c r="S129" s="189"/>
      <c r="T129" s="642"/>
      <c r="U129" s="643"/>
      <c r="V129" s="74"/>
      <c r="W129" s="784"/>
      <c r="X129" s="74"/>
      <c r="Y129" s="784"/>
      <c r="Z129" s="74"/>
      <c r="AA129" s="74"/>
    </row>
    <row r="130" spans="1:27" ht="11.25" customHeight="1">
      <c r="A130" s="80"/>
      <c r="B130" s="351" t="s">
        <v>196</v>
      </c>
      <c r="C130" s="400">
        <v>1.1599999999999999</v>
      </c>
      <c r="D130" s="463"/>
      <c r="E130" s="479" t="s">
        <v>197</v>
      </c>
      <c r="F130" s="479" t="s">
        <v>42</v>
      </c>
      <c r="G130" s="425">
        <v>5</v>
      </c>
      <c r="H130" s="551">
        <v>33</v>
      </c>
      <c r="I130" s="241"/>
      <c r="J130" s="242"/>
      <c r="K130" s="243"/>
      <c r="L130" s="244"/>
      <c r="M130" s="245"/>
      <c r="N130" s="246"/>
      <c r="O130" s="282"/>
      <c r="P130" s="283"/>
      <c r="Q130" s="249"/>
      <c r="R130" s="186"/>
      <c r="S130" s="250"/>
      <c r="T130" s="612"/>
      <c r="U130" s="644">
        <f>SUM(I130:P130,S130)*H130</f>
        <v>0</v>
      </c>
      <c r="V130" s="86"/>
      <c r="W130" s="780">
        <f>SUM(I130:P130,S130)*G130</f>
        <v>0</v>
      </c>
      <c r="X130" s="81"/>
      <c r="Y130" s="780">
        <f>SUM(I130:P130,S130)*D130</f>
        <v>0</v>
      </c>
      <c r="Z130" s="82"/>
      <c r="AA130" s="74"/>
    </row>
    <row r="131" spans="1:27" ht="11.25" customHeight="1">
      <c r="A131" s="80"/>
      <c r="B131" s="353" t="s">
        <v>196</v>
      </c>
      <c r="C131" s="405">
        <v>2.46</v>
      </c>
      <c r="D131" s="464"/>
      <c r="E131" s="481" t="s">
        <v>198</v>
      </c>
      <c r="F131" s="481" t="s">
        <v>44</v>
      </c>
      <c r="G131" s="427">
        <v>5</v>
      </c>
      <c r="H131" s="556">
        <v>45</v>
      </c>
      <c r="I131" s="260"/>
      <c r="J131" s="261"/>
      <c r="K131" s="262"/>
      <c r="L131" s="263"/>
      <c r="M131" s="264"/>
      <c r="N131" s="265"/>
      <c r="O131" s="286"/>
      <c r="P131" s="287"/>
      <c r="Q131" s="249"/>
      <c r="R131" s="188"/>
      <c r="S131" s="268"/>
      <c r="T131" s="612"/>
      <c r="U131" s="645">
        <f>SUM(I131:P131,S131)*H131</f>
        <v>0</v>
      </c>
      <c r="V131" s="86"/>
      <c r="W131" s="781">
        <f>SUM(I131:P131,S131)*G131</f>
        <v>0</v>
      </c>
      <c r="X131" s="81"/>
      <c r="Y131" s="781">
        <f>SUM(I131:P131,S131)*D131</f>
        <v>0</v>
      </c>
      <c r="Z131" s="82"/>
      <c r="AA131" s="74"/>
    </row>
    <row r="132" spans="1:27" ht="11.25" customHeight="1">
      <c r="A132" s="80"/>
      <c r="B132" s="349" t="s">
        <v>199</v>
      </c>
      <c r="C132" s="406">
        <f>SUM(C130:C131)</f>
        <v>3.62</v>
      </c>
      <c r="D132" s="458"/>
      <c r="E132" s="482" t="s">
        <v>200</v>
      </c>
      <c r="F132" s="482" t="s">
        <v>51</v>
      </c>
      <c r="G132" s="406">
        <f>SUM(G130:G131)</f>
        <v>10</v>
      </c>
      <c r="H132" s="558">
        <f>SUM(H130:H131)</f>
        <v>78</v>
      </c>
      <c r="I132" s="269"/>
      <c r="J132" s="270"/>
      <c r="K132" s="271"/>
      <c r="L132" s="272"/>
      <c r="M132" s="273"/>
      <c r="N132" s="274"/>
      <c r="O132" s="288"/>
      <c r="P132" s="289"/>
      <c r="Q132" s="249"/>
      <c r="R132" s="185"/>
      <c r="S132" s="277"/>
      <c r="T132" s="612"/>
      <c r="U132" s="646">
        <f>SUM(I132:P132,S132)*H132</f>
        <v>0</v>
      </c>
      <c r="V132" s="86"/>
      <c r="W132" s="782">
        <f>SUM(I132:P132,S132)*G132</f>
        <v>0</v>
      </c>
      <c r="X132" s="81"/>
      <c r="Y132" s="782">
        <f>SUM(I132:P132,S132)*D132</f>
        <v>0</v>
      </c>
      <c r="Z132" s="82"/>
      <c r="AA132" s="74"/>
    </row>
    <row r="133" spans="1:27" ht="11.25" customHeight="1">
      <c r="A133" s="84"/>
      <c r="B133" s="354"/>
      <c r="C133" s="407"/>
      <c r="D133" s="407"/>
      <c r="E133" s="354"/>
      <c r="F133" s="354"/>
      <c r="G133" s="354"/>
      <c r="H133" s="553"/>
      <c r="I133" s="189"/>
      <c r="J133" s="189"/>
      <c r="K133" s="189"/>
      <c r="L133" s="189"/>
      <c r="M133" s="189"/>
      <c r="N133" s="189"/>
      <c r="O133" s="278"/>
      <c r="P133" s="278"/>
      <c r="Q133" s="279"/>
      <c r="R133" s="280"/>
      <c r="S133" s="189"/>
      <c r="T133" s="642"/>
      <c r="U133" s="643"/>
      <c r="V133" s="74"/>
      <c r="W133" s="784"/>
      <c r="X133" s="74"/>
      <c r="Y133" s="784"/>
      <c r="Z133" s="74"/>
      <c r="AA133" s="74"/>
    </row>
    <row r="134" spans="1:27" ht="11.25" customHeight="1">
      <c r="A134" s="80"/>
      <c r="B134" s="351" t="s">
        <v>201</v>
      </c>
      <c r="C134" s="400">
        <v>0.94</v>
      </c>
      <c r="D134" s="408">
        <f t="shared" ref="D134:D142" si="40">0.453592*C134</f>
        <v>0.42637647999999995</v>
      </c>
      <c r="E134" s="479" t="s">
        <v>202</v>
      </c>
      <c r="F134" s="479" t="s">
        <v>67</v>
      </c>
      <c r="G134" s="425">
        <v>10</v>
      </c>
      <c r="H134" s="551">
        <v>39</v>
      </c>
      <c r="I134" s="241"/>
      <c r="J134" s="242"/>
      <c r="K134" s="243"/>
      <c r="L134" s="244"/>
      <c r="M134" s="245"/>
      <c r="N134" s="246"/>
      <c r="O134" s="282"/>
      <c r="P134" s="283"/>
      <c r="Q134" s="249"/>
      <c r="R134" s="186"/>
      <c r="S134" s="250"/>
      <c r="T134" s="612"/>
      <c r="U134" s="644">
        <f t="shared" ref="U134:U142" si="41">SUM(I134:P134,S134)*H134</f>
        <v>0</v>
      </c>
      <c r="V134" s="86"/>
      <c r="W134" s="780">
        <f t="shared" ref="W134:W142" si="42">SUM(I134:P134,S134)*G134</f>
        <v>0</v>
      </c>
      <c r="X134" s="81"/>
      <c r="Y134" s="780">
        <f t="shared" ref="Y134:Y142" si="43">SUM(I134:P134,S134)*D134</f>
        <v>0</v>
      </c>
      <c r="Z134" s="82"/>
      <c r="AA134" s="74"/>
    </row>
    <row r="135" spans="1:27" ht="11.25" customHeight="1">
      <c r="A135" s="80"/>
      <c r="B135" s="352" t="s">
        <v>201</v>
      </c>
      <c r="C135" s="401">
        <v>2</v>
      </c>
      <c r="D135" s="401">
        <f t="shared" si="40"/>
        <v>0.90718399999999999</v>
      </c>
      <c r="E135" s="480" t="s">
        <v>203</v>
      </c>
      <c r="F135" s="480" t="s">
        <v>42</v>
      </c>
      <c r="G135" s="426">
        <v>5</v>
      </c>
      <c r="H135" s="555">
        <v>41</v>
      </c>
      <c r="I135" s="251"/>
      <c r="J135" s="252"/>
      <c r="K135" s="253"/>
      <c r="L135" s="254"/>
      <c r="M135" s="255"/>
      <c r="N135" s="256"/>
      <c r="O135" s="284"/>
      <c r="P135" s="285"/>
      <c r="Q135" s="249"/>
      <c r="R135" s="187"/>
      <c r="S135" s="259"/>
      <c r="T135" s="612"/>
      <c r="U135" s="645">
        <f t="shared" si="41"/>
        <v>0</v>
      </c>
      <c r="V135" s="86"/>
      <c r="W135" s="781">
        <f t="shared" si="42"/>
        <v>0</v>
      </c>
      <c r="X135" s="81"/>
      <c r="Y135" s="781">
        <f t="shared" si="43"/>
        <v>0</v>
      </c>
      <c r="Z135" s="82"/>
      <c r="AA135" s="74"/>
    </row>
    <row r="136" spans="1:27" ht="11.25" customHeight="1">
      <c r="A136" s="80"/>
      <c r="B136" s="352" t="s">
        <v>201</v>
      </c>
      <c r="C136" s="401">
        <v>4.38</v>
      </c>
      <c r="D136" s="401">
        <f t="shared" si="40"/>
        <v>1.9867329599999999</v>
      </c>
      <c r="E136" s="480" t="s">
        <v>204</v>
      </c>
      <c r="F136" s="480" t="s">
        <v>44</v>
      </c>
      <c r="G136" s="426">
        <v>5</v>
      </c>
      <c r="H136" s="555">
        <v>63</v>
      </c>
      <c r="I136" s="251"/>
      <c r="J136" s="252"/>
      <c r="K136" s="253"/>
      <c r="L136" s="254"/>
      <c r="M136" s="255"/>
      <c r="N136" s="256"/>
      <c r="O136" s="284"/>
      <c r="P136" s="285"/>
      <c r="Q136" s="249"/>
      <c r="R136" s="187"/>
      <c r="S136" s="259"/>
      <c r="T136" s="612"/>
      <c r="U136" s="645">
        <f t="shared" si="41"/>
        <v>0</v>
      </c>
      <c r="V136" s="86"/>
      <c r="W136" s="781">
        <f t="shared" si="42"/>
        <v>0</v>
      </c>
      <c r="X136" s="81"/>
      <c r="Y136" s="781">
        <f t="shared" si="43"/>
        <v>0</v>
      </c>
      <c r="Z136" s="82"/>
      <c r="AA136" s="74"/>
    </row>
    <row r="137" spans="1:27" ht="11.25" customHeight="1">
      <c r="A137" s="80"/>
      <c r="B137" s="352" t="s">
        <v>201</v>
      </c>
      <c r="C137" s="401">
        <v>5.5</v>
      </c>
      <c r="D137" s="401">
        <f t="shared" si="40"/>
        <v>2.4947559999999998</v>
      </c>
      <c r="E137" s="480" t="s">
        <v>205</v>
      </c>
      <c r="F137" s="480" t="s">
        <v>46</v>
      </c>
      <c r="G137" s="426">
        <v>5</v>
      </c>
      <c r="H137" s="555">
        <v>81</v>
      </c>
      <c r="I137" s="251"/>
      <c r="J137" s="252"/>
      <c r="K137" s="253"/>
      <c r="L137" s="254"/>
      <c r="M137" s="255"/>
      <c r="N137" s="256"/>
      <c r="O137" s="284"/>
      <c r="P137" s="285"/>
      <c r="Q137" s="249"/>
      <c r="R137" s="187"/>
      <c r="S137" s="259"/>
      <c r="T137" s="612"/>
      <c r="U137" s="645">
        <f t="shared" si="41"/>
        <v>0</v>
      </c>
      <c r="V137" s="86"/>
      <c r="W137" s="781">
        <f t="shared" si="42"/>
        <v>0</v>
      </c>
      <c r="X137" s="81"/>
      <c r="Y137" s="781">
        <f t="shared" si="43"/>
        <v>0</v>
      </c>
      <c r="Z137" s="82"/>
      <c r="AA137" s="74"/>
    </row>
    <row r="138" spans="1:27" ht="11.25" customHeight="1">
      <c r="A138" s="80"/>
      <c r="B138" s="352" t="s">
        <v>201</v>
      </c>
      <c r="C138" s="401">
        <v>13.66</v>
      </c>
      <c r="D138" s="401">
        <f t="shared" si="40"/>
        <v>6.1960667200000001</v>
      </c>
      <c r="E138" s="480" t="s">
        <v>206</v>
      </c>
      <c r="F138" s="480" t="s">
        <v>62</v>
      </c>
      <c r="G138" s="426">
        <v>5</v>
      </c>
      <c r="H138" s="555">
        <v>156</v>
      </c>
      <c r="I138" s="251"/>
      <c r="J138" s="252"/>
      <c r="K138" s="253"/>
      <c r="L138" s="254"/>
      <c r="M138" s="255"/>
      <c r="N138" s="256"/>
      <c r="O138" s="284"/>
      <c r="P138" s="285"/>
      <c r="Q138" s="249"/>
      <c r="R138" s="187"/>
      <c r="S138" s="259"/>
      <c r="T138" s="612"/>
      <c r="U138" s="645">
        <f t="shared" si="41"/>
        <v>0</v>
      </c>
      <c r="V138" s="86"/>
      <c r="W138" s="781">
        <f t="shared" si="42"/>
        <v>0</v>
      </c>
      <c r="X138" s="81"/>
      <c r="Y138" s="781">
        <f t="shared" si="43"/>
        <v>0</v>
      </c>
      <c r="Z138" s="82"/>
      <c r="AA138" s="74"/>
    </row>
    <row r="139" spans="1:27" ht="11.25" customHeight="1">
      <c r="A139" s="80"/>
      <c r="B139" s="352" t="s">
        <v>201</v>
      </c>
      <c r="C139" s="401">
        <v>4.9400000000000004</v>
      </c>
      <c r="D139" s="401">
        <f t="shared" si="40"/>
        <v>2.24074448</v>
      </c>
      <c r="E139" s="480" t="s">
        <v>207</v>
      </c>
      <c r="F139" s="480" t="s">
        <v>73</v>
      </c>
      <c r="G139" s="426">
        <v>1</v>
      </c>
      <c r="H139" s="555">
        <v>65</v>
      </c>
      <c r="I139" s="251"/>
      <c r="J139" s="252"/>
      <c r="K139" s="253"/>
      <c r="L139" s="254"/>
      <c r="M139" s="255"/>
      <c r="N139" s="256"/>
      <c r="O139" s="284"/>
      <c r="P139" s="285"/>
      <c r="Q139" s="249"/>
      <c r="R139" s="187"/>
      <c r="S139" s="259"/>
      <c r="T139" s="612"/>
      <c r="U139" s="645">
        <f t="shared" si="41"/>
        <v>0</v>
      </c>
      <c r="V139" s="86"/>
      <c r="W139" s="781">
        <f t="shared" si="42"/>
        <v>0</v>
      </c>
      <c r="X139" s="81"/>
      <c r="Y139" s="781">
        <f t="shared" si="43"/>
        <v>0</v>
      </c>
      <c r="Z139" s="82"/>
      <c r="AA139" s="74"/>
    </row>
    <row r="140" spans="1:27" ht="11.25" customHeight="1">
      <c r="A140" s="80"/>
      <c r="B140" s="352" t="s">
        <v>201</v>
      </c>
      <c r="C140" s="401">
        <v>7.52</v>
      </c>
      <c r="D140" s="401">
        <f t="shared" si="40"/>
        <v>3.4110118399999996</v>
      </c>
      <c r="E140" s="480" t="s">
        <v>208</v>
      </c>
      <c r="F140" s="480" t="s">
        <v>75</v>
      </c>
      <c r="G140" s="426">
        <v>1</v>
      </c>
      <c r="H140" s="555">
        <v>91</v>
      </c>
      <c r="I140" s="251"/>
      <c r="J140" s="252"/>
      <c r="K140" s="253"/>
      <c r="L140" s="254"/>
      <c r="M140" s="255"/>
      <c r="N140" s="256"/>
      <c r="O140" s="284"/>
      <c r="P140" s="285"/>
      <c r="Q140" s="296"/>
      <c r="R140" s="187"/>
      <c r="S140" s="259"/>
      <c r="T140" s="663"/>
      <c r="U140" s="645">
        <f t="shared" si="41"/>
        <v>0</v>
      </c>
      <c r="V140" s="86"/>
      <c r="W140" s="781">
        <f t="shared" si="42"/>
        <v>0</v>
      </c>
      <c r="X140" s="81"/>
      <c r="Y140" s="781">
        <f t="shared" si="43"/>
        <v>0</v>
      </c>
      <c r="Z140" s="82"/>
      <c r="AA140" s="74"/>
    </row>
    <row r="141" spans="1:27" ht="11.25" customHeight="1">
      <c r="A141" s="80"/>
      <c r="B141" s="353" t="s">
        <v>201</v>
      </c>
      <c r="C141" s="402">
        <v>10</v>
      </c>
      <c r="D141" s="401">
        <f t="shared" si="40"/>
        <v>4.53592</v>
      </c>
      <c r="E141" s="481" t="s">
        <v>209</v>
      </c>
      <c r="F141" s="481" t="s">
        <v>87</v>
      </c>
      <c r="G141" s="427">
        <v>1</v>
      </c>
      <c r="H141" s="556">
        <v>114</v>
      </c>
      <c r="I141" s="260"/>
      <c r="J141" s="261"/>
      <c r="K141" s="262"/>
      <c r="L141" s="263"/>
      <c r="M141" s="264"/>
      <c r="N141" s="265"/>
      <c r="O141" s="286"/>
      <c r="P141" s="287"/>
      <c r="Q141" s="296"/>
      <c r="R141" s="188"/>
      <c r="S141" s="268"/>
      <c r="T141" s="663"/>
      <c r="U141" s="645">
        <f t="shared" si="41"/>
        <v>0</v>
      </c>
      <c r="V141" s="86"/>
      <c r="W141" s="781">
        <f t="shared" si="42"/>
        <v>0</v>
      </c>
      <c r="X141" s="81"/>
      <c r="Y141" s="781">
        <f t="shared" si="43"/>
        <v>0</v>
      </c>
      <c r="Z141" s="82"/>
      <c r="AA141" s="74"/>
    </row>
    <row r="142" spans="1:27" ht="11.25" customHeight="1">
      <c r="A142" s="80"/>
      <c r="B142" s="349" t="s">
        <v>210</v>
      </c>
      <c r="C142" s="403">
        <f>SUM(C134:C141)</f>
        <v>48.94</v>
      </c>
      <c r="D142" s="402">
        <f t="shared" si="40"/>
        <v>22.198792479999998</v>
      </c>
      <c r="E142" s="482" t="s">
        <v>211</v>
      </c>
      <c r="F142" s="482" t="s">
        <v>51</v>
      </c>
      <c r="G142" s="524">
        <f>SUM(G134:G141)</f>
        <v>33</v>
      </c>
      <c r="H142" s="558">
        <f>SUM(H134:H141)</f>
        <v>650</v>
      </c>
      <c r="I142" s="269"/>
      <c r="J142" s="270"/>
      <c r="K142" s="271"/>
      <c r="L142" s="272"/>
      <c r="M142" s="273"/>
      <c r="N142" s="274"/>
      <c r="O142" s="288"/>
      <c r="P142" s="289"/>
      <c r="Q142" s="296"/>
      <c r="R142" s="185"/>
      <c r="S142" s="277"/>
      <c r="T142" s="663"/>
      <c r="U142" s="646">
        <f t="shared" si="41"/>
        <v>0</v>
      </c>
      <c r="V142" s="86"/>
      <c r="W142" s="782">
        <f t="shared" si="42"/>
        <v>0</v>
      </c>
      <c r="X142" s="81"/>
      <c r="Y142" s="782">
        <f t="shared" si="43"/>
        <v>0</v>
      </c>
      <c r="Z142" s="82"/>
      <c r="AA142" s="74"/>
    </row>
    <row r="143" spans="1:27" ht="11.25" customHeight="1">
      <c r="A143" s="84"/>
      <c r="B143" s="354"/>
      <c r="C143" s="404"/>
      <c r="D143" s="404"/>
      <c r="E143" s="354"/>
      <c r="F143" s="354"/>
      <c r="G143" s="354"/>
      <c r="H143" s="553"/>
      <c r="I143" s="189"/>
      <c r="J143" s="189"/>
      <c r="K143" s="189"/>
      <c r="L143" s="189"/>
      <c r="M143" s="189"/>
      <c r="N143" s="189"/>
      <c r="O143" s="278"/>
      <c r="P143" s="278"/>
      <c r="Q143" s="193"/>
      <c r="R143" s="280"/>
      <c r="S143" s="189"/>
      <c r="T143" s="391"/>
      <c r="U143" s="643"/>
      <c r="V143" s="74"/>
      <c r="W143" s="784"/>
      <c r="X143" s="74"/>
      <c r="Y143" s="784"/>
      <c r="Z143" s="74"/>
      <c r="AA143" s="74"/>
    </row>
    <row r="144" spans="1:27" ht="11.25" customHeight="1">
      <c r="A144" s="80"/>
      <c r="B144" s="351" t="s">
        <v>212</v>
      </c>
      <c r="C144" s="400">
        <v>1.34</v>
      </c>
      <c r="D144" s="408">
        <f>0.453592*C144</f>
        <v>0.60781328000000001</v>
      </c>
      <c r="E144" s="479" t="s">
        <v>213</v>
      </c>
      <c r="F144" s="479" t="s">
        <v>42</v>
      </c>
      <c r="G144" s="425">
        <v>5</v>
      </c>
      <c r="H144" s="551">
        <v>35</v>
      </c>
      <c r="I144" s="241"/>
      <c r="J144" s="242"/>
      <c r="K144" s="243"/>
      <c r="L144" s="244"/>
      <c r="M144" s="245"/>
      <c r="N144" s="246"/>
      <c r="O144" s="282"/>
      <c r="P144" s="283"/>
      <c r="Q144" s="296"/>
      <c r="R144" s="186"/>
      <c r="S144" s="250"/>
      <c r="T144" s="663"/>
      <c r="U144" s="644">
        <f>SUM(I144:P144,S144)*H144</f>
        <v>0</v>
      </c>
      <c r="V144" s="86"/>
      <c r="W144" s="780">
        <f>SUM(I144:P144,S144)*G144</f>
        <v>0</v>
      </c>
      <c r="X144" s="81"/>
      <c r="Y144" s="780">
        <f>SUM(I144:P144,S144)*D144</f>
        <v>0</v>
      </c>
      <c r="Z144" s="82"/>
      <c r="AA144" s="74"/>
    </row>
    <row r="145" spans="1:27" ht="11.25" customHeight="1">
      <c r="A145" s="80"/>
      <c r="B145" s="353" t="s">
        <v>212</v>
      </c>
      <c r="C145" s="405">
        <v>2.2799999999999998</v>
      </c>
      <c r="D145" s="401">
        <f>0.453592*C145</f>
        <v>1.0341897599999998</v>
      </c>
      <c r="E145" s="481" t="s">
        <v>214</v>
      </c>
      <c r="F145" s="481" t="s">
        <v>44</v>
      </c>
      <c r="G145" s="427">
        <v>5</v>
      </c>
      <c r="H145" s="556">
        <v>44</v>
      </c>
      <c r="I145" s="260"/>
      <c r="J145" s="261"/>
      <c r="K145" s="262"/>
      <c r="L145" s="263"/>
      <c r="M145" s="264"/>
      <c r="N145" s="265"/>
      <c r="O145" s="286"/>
      <c r="P145" s="287"/>
      <c r="Q145" s="296"/>
      <c r="R145" s="188"/>
      <c r="S145" s="268"/>
      <c r="T145" s="663"/>
      <c r="U145" s="645">
        <f>SUM(I145:P145,S145)*H145</f>
        <v>0</v>
      </c>
      <c r="V145" s="86"/>
      <c r="W145" s="781">
        <f>SUM(I145:P145,S145)*G145</f>
        <v>0</v>
      </c>
      <c r="X145" s="81"/>
      <c r="Y145" s="781">
        <f>SUM(I145:P145,S145)*D145</f>
        <v>0</v>
      </c>
      <c r="Z145" s="82"/>
      <c r="AA145" s="74"/>
    </row>
    <row r="146" spans="1:27" ht="11.25" customHeight="1">
      <c r="A146" s="80"/>
      <c r="B146" s="349" t="s">
        <v>215</v>
      </c>
      <c r="C146" s="406">
        <f>SUM(C144:C145)</f>
        <v>3.62</v>
      </c>
      <c r="D146" s="401">
        <f>0.453592*C146</f>
        <v>1.6420030400000001</v>
      </c>
      <c r="E146" s="482" t="s">
        <v>216</v>
      </c>
      <c r="F146" s="482" t="s">
        <v>51</v>
      </c>
      <c r="G146" s="406">
        <f>SUM(G144:G145)</f>
        <v>10</v>
      </c>
      <c r="H146" s="558">
        <f>SUM(H144:H145)</f>
        <v>79</v>
      </c>
      <c r="I146" s="269"/>
      <c r="J146" s="270"/>
      <c r="K146" s="271"/>
      <c r="L146" s="272"/>
      <c r="M146" s="273"/>
      <c r="N146" s="274"/>
      <c r="O146" s="288"/>
      <c r="P146" s="289"/>
      <c r="Q146" s="296"/>
      <c r="R146" s="185"/>
      <c r="S146" s="277"/>
      <c r="T146" s="663"/>
      <c r="U146" s="646">
        <f>SUM(I146:P146,S146)*H146</f>
        <v>0</v>
      </c>
      <c r="V146" s="86"/>
      <c r="W146" s="782">
        <f>SUM(I146:P146,S146)*G146</f>
        <v>0</v>
      </c>
      <c r="X146" s="81"/>
      <c r="Y146" s="782">
        <f>SUM(I146:P146,S146)*D146</f>
        <v>0</v>
      </c>
      <c r="Z146" s="82"/>
      <c r="AA146" s="74"/>
    </row>
    <row r="147" spans="1:27" ht="11.25" customHeight="1">
      <c r="A147" s="84"/>
      <c r="B147" s="354"/>
      <c r="C147" s="407"/>
      <c r="D147" s="459"/>
      <c r="E147" s="354"/>
      <c r="F147" s="354"/>
      <c r="G147" s="354"/>
      <c r="H147" s="553"/>
      <c r="I147" s="189"/>
      <c r="J147" s="189"/>
      <c r="K147" s="189"/>
      <c r="L147" s="189"/>
      <c r="M147" s="189"/>
      <c r="N147" s="189"/>
      <c r="O147" s="278"/>
      <c r="P147" s="278"/>
      <c r="Q147" s="193"/>
      <c r="R147" s="280"/>
      <c r="S147" s="189"/>
      <c r="T147" s="391"/>
      <c r="U147" s="643"/>
      <c r="V147" s="74"/>
      <c r="W147" s="784"/>
      <c r="X147" s="74"/>
      <c r="Y147" s="784"/>
      <c r="Z147" s="74"/>
      <c r="AA147" s="74"/>
    </row>
    <row r="148" spans="1:27" ht="11.25" customHeight="1">
      <c r="A148" s="80"/>
      <c r="B148" s="351" t="s">
        <v>217</v>
      </c>
      <c r="C148" s="400">
        <v>0.78</v>
      </c>
      <c r="D148" s="408">
        <f t="shared" ref="D148:D156" si="44">0.453592*C148</f>
        <v>0.35380176000000002</v>
      </c>
      <c r="E148" s="479" t="s">
        <v>218</v>
      </c>
      <c r="F148" s="479" t="s">
        <v>67</v>
      </c>
      <c r="G148" s="425">
        <v>10</v>
      </c>
      <c r="H148" s="551">
        <v>37</v>
      </c>
      <c r="I148" s="241"/>
      <c r="J148" s="242"/>
      <c r="K148" s="243"/>
      <c r="L148" s="244"/>
      <c r="M148" s="245"/>
      <c r="N148" s="246"/>
      <c r="O148" s="282"/>
      <c r="P148" s="283"/>
      <c r="Q148" s="296"/>
      <c r="R148" s="186"/>
      <c r="S148" s="250"/>
      <c r="T148" s="663"/>
      <c r="U148" s="644">
        <f t="shared" ref="U148:U156" si="45">SUM(I148:P148,S148)*H148</f>
        <v>0</v>
      </c>
      <c r="V148" s="86"/>
      <c r="W148" s="780">
        <f t="shared" ref="W148:W156" si="46">SUM(I148:P148,S148)*G148</f>
        <v>0</v>
      </c>
      <c r="X148" s="81"/>
      <c r="Y148" s="780">
        <f t="shared" ref="Y148:Y156" si="47">SUM(I148:P148,S148)*D148</f>
        <v>0</v>
      </c>
      <c r="Z148" s="82"/>
      <c r="AA148" s="74"/>
    </row>
    <row r="149" spans="1:27" ht="11.25" customHeight="1">
      <c r="A149" s="80"/>
      <c r="B149" s="352" t="s">
        <v>217</v>
      </c>
      <c r="C149" s="409">
        <v>1.72</v>
      </c>
      <c r="D149" s="401">
        <f t="shared" si="44"/>
        <v>0.78017824000000002</v>
      </c>
      <c r="E149" s="480" t="s">
        <v>219</v>
      </c>
      <c r="F149" s="480" t="s">
        <v>220</v>
      </c>
      <c r="G149" s="426">
        <v>5</v>
      </c>
      <c r="H149" s="555">
        <v>38</v>
      </c>
      <c r="I149" s="251"/>
      <c r="J149" s="252"/>
      <c r="K149" s="253"/>
      <c r="L149" s="254"/>
      <c r="M149" s="255"/>
      <c r="N149" s="256"/>
      <c r="O149" s="284"/>
      <c r="P149" s="285"/>
      <c r="Q149" s="296"/>
      <c r="R149" s="187"/>
      <c r="S149" s="259"/>
      <c r="T149" s="663"/>
      <c r="U149" s="645">
        <f t="shared" si="45"/>
        <v>0</v>
      </c>
      <c r="V149" s="86"/>
      <c r="W149" s="781">
        <f t="shared" si="46"/>
        <v>0</v>
      </c>
      <c r="X149" s="81"/>
      <c r="Y149" s="781">
        <f t="shared" si="47"/>
        <v>0</v>
      </c>
      <c r="Z149" s="82"/>
      <c r="AA149" s="74"/>
    </row>
    <row r="150" spans="1:27" ht="11.25" customHeight="1">
      <c r="A150" s="80"/>
      <c r="B150" s="352" t="s">
        <v>217</v>
      </c>
      <c r="C150" s="409">
        <v>2.36</v>
      </c>
      <c r="D150" s="401">
        <f t="shared" si="44"/>
        <v>1.0704771199999998</v>
      </c>
      <c r="E150" s="480" t="s">
        <v>221</v>
      </c>
      <c r="F150" s="480" t="s">
        <v>44</v>
      </c>
      <c r="G150" s="426">
        <v>5</v>
      </c>
      <c r="H150" s="555">
        <v>45</v>
      </c>
      <c r="I150" s="251"/>
      <c r="J150" s="252"/>
      <c r="K150" s="253"/>
      <c r="L150" s="254"/>
      <c r="M150" s="255"/>
      <c r="N150" s="256"/>
      <c r="O150" s="284"/>
      <c r="P150" s="285"/>
      <c r="Q150" s="296"/>
      <c r="R150" s="187"/>
      <c r="S150" s="259"/>
      <c r="T150" s="663"/>
      <c r="U150" s="645">
        <f t="shared" si="45"/>
        <v>0</v>
      </c>
      <c r="V150" s="86"/>
      <c r="W150" s="781">
        <f t="shared" si="46"/>
        <v>0</v>
      </c>
      <c r="X150" s="81"/>
      <c r="Y150" s="781">
        <f t="shared" si="47"/>
        <v>0</v>
      </c>
      <c r="Z150" s="82"/>
      <c r="AA150" s="74"/>
    </row>
    <row r="151" spans="1:27" ht="11.25" customHeight="1">
      <c r="A151" s="80"/>
      <c r="B151" s="352" t="s">
        <v>217</v>
      </c>
      <c r="C151" s="401">
        <v>4.5999999999999996</v>
      </c>
      <c r="D151" s="401">
        <f t="shared" si="44"/>
        <v>2.0865231999999998</v>
      </c>
      <c r="E151" s="480" t="s">
        <v>222</v>
      </c>
      <c r="F151" s="480" t="s">
        <v>46</v>
      </c>
      <c r="G151" s="426">
        <v>5</v>
      </c>
      <c r="H151" s="555">
        <v>64</v>
      </c>
      <c r="I151" s="251"/>
      <c r="J151" s="252"/>
      <c r="K151" s="253"/>
      <c r="L151" s="254"/>
      <c r="M151" s="255"/>
      <c r="N151" s="256"/>
      <c r="O151" s="284"/>
      <c r="P151" s="285"/>
      <c r="Q151" s="296"/>
      <c r="R151" s="187"/>
      <c r="S151" s="259"/>
      <c r="T151" s="663"/>
      <c r="U151" s="645">
        <f t="shared" si="45"/>
        <v>0</v>
      </c>
      <c r="V151" s="86"/>
      <c r="W151" s="781">
        <f t="shared" si="46"/>
        <v>0</v>
      </c>
      <c r="X151" s="81"/>
      <c r="Y151" s="781">
        <f t="shared" si="47"/>
        <v>0</v>
      </c>
      <c r="Z151" s="82"/>
      <c r="AA151" s="74"/>
    </row>
    <row r="152" spans="1:27" ht="11.25" customHeight="1">
      <c r="A152" s="80"/>
      <c r="B152" s="352" t="s">
        <v>217</v>
      </c>
      <c r="C152" s="409">
        <v>9.16</v>
      </c>
      <c r="D152" s="401">
        <f t="shared" si="44"/>
        <v>4.1549027199999999</v>
      </c>
      <c r="E152" s="480" t="s">
        <v>223</v>
      </c>
      <c r="F152" s="480" t="s">
        <v>62</v>
      </c>
      <c r="G152" s="426">
        <v>5</v>
      </c>
      <c r="H152" s="555">
        <v>115</v>
      </c>
      <c r="I152" s="251"/>
      <c r="J152" s="252"/>
      <c r="K152" s="253"/>
      <c r="L152" s="254"/>
      <c r="M152" s="255"/>
      <c r="N152" s="256"/>
      <c r="O152" s="284"/>
      <c r="P152" s="285"/>
      <c r="Q152" s="296"/>
      <c r="R152" s="187"/>
      <c r="S152" s="259"/>
      <c r="T152" s="663"/>
      <c r="U152" s="645">
        <f t="shared" si="45"/>
        <v>0</v>
      </c>
      <c r="V152" s="86"/>
      <c r="W152" s="781">
        <f t="shared" si="46"/>
        <v>0</v>
      </c>
      <c r="X152" s="81"/>
      <c r="Y152" s="781">
        <f t="shared" si="47"/>
        <v>0</v>
      </c>
      <c r="Z152" s="82"/>
      <c r="AA152" s="74"/>
    </row>
    <row r="153" spans="1:27" ht="11.25" customHeight="1">
      <c r="A153" s="80"/>
      <c r="B153" s="352" t="s">
        <v>217</v>
      </c>
      <c r="C153" s="409">
        <v>3.36</v>
      </c>
      <c r="D153" s="401">
        <f t="shared" si="44"/>
        <v>1.5240691199999998</v>
      </c>
      <c r="E153" s="480" t="s">
        <v>224</v>
      </c>
      <c r="F153" s="480" t="s">
        <v>73</v>
      </c>
      <c r="G153" s="426">
        <v>1</v>
      </c>
      <c r="H153" s="555">
        <v>51</v>
      </c>
      <c r="I153" s="251"/>
      <c r="J153" s="252"/>
      <c r="K153" s="253"/>
      <c r="L153" s="254"/>
      <c r="M153" s="255"/>
      <c r="N153" s="256"/>
      <c r="O153" s="284"/>
      <c r="P153" s="285"/>
      <c r="Q153" s="296"/>
      <c r="R153" s="187"/>
      <c r="S153" s="259"/>
      <c r="T153" s="663"/>
      <c r="U153" s="645">
        <f t="shared" si="45"/>
        <v>0</v>
      </c>
      <c r="V153" s="86"/>
      <c r="W153" s="781">
        <f t="shared" si="46"/>
        <v>0</v>
      </c>
      <c r="X153" s="81"/>
      <c r="Y153" s="781">
        <f t="shared" si="47"/>
        <v>0</v>
      </c>
      <c r="Z153" s="82"/>
      <c r="AA153" s="74"/>
    </row>
    <row r="154" spans="1:27" ht="11.25" customHeight="1">
      <c r="A154" s="80"/>
      <c r="B154" s="352" t="s">
        <v>217</v>
      </c>
      <c r="C154" s="409">
        <v>3.82</v>
      </c>
      <c r="D154" s="401">
        <f t="shared" si="44"/>
        <v>1.7327214399999999</v>
      </c>
      <c r="E154" s="480" t="s">
        <v>225</v>
      </c>
      <c r="F154" s="480" t="s">
        <v>75</v>
      </c>
      <c r="G154" s="426">
        <v>1</v>
      </c>
      <c r="H154" s="555">
        <v>56</v>
      </c>
      <c r="I154" s="251"/>
      <c r="J154" s="252"/>
      <c r="K154" s="253"/>
      <c r="L154" s="254"/>
      <c r="M154" s="255"/>
      <c r="N154" s="256"/>
      <c r="O154" s="284"/>
      <c r="P154" s="285"/>
      <c r="Q154" s="296"/>
      <c r="R154" s="187"/>
      <c r="S154" s="259"/>
      <c r="T154" s="663"/>
      <c r="U154" s="645">
        <f t="shared" si="45"/>
        <v>0</v>
      </c>
      <c r="V154" s="86"/>
      <c r="W154" s="781">
        <f t="shared" si="46"/>
        <v>0</v>
      </c>
      <c r="X154" s="81"/>
      <c r="Y154" s="781">
        <f t="shared" si="47"/>
        <v>0</v>
      </c>
      <c r="Z154" s="82"/>
      <c r="AA154" s="74"/>
    </row>
    <row r="155" spans="1:27" ht="11.25" customHeight="1">
      <c r="A155" s="80"/>
      <c r="B155" s="353" t="s">
        <v>217</v>
      </c>
      <c r="C155" s="405">
        <v>6.08</v>
      </c>
      <c r="D155" s="401">
        <f t="shared" si="44"/>
        <v>2.7578393600000002</v>
      </c>
      <c r="E155" s="481" t="s">
        <v>226</v>
      </c>
      <c r="F155" s="481" t="s">
        <v>87</v>
      </c>
      <c r="G155" s="427">
        <v>1</v>
      </c>
      <c r="H155" s="556">
        <v>56</v>
      </c>
      <c r="I155" s="260"/>
      <c r="J155" s="261"/>
      <c r="K155" s="262"/>
      <c r="L155" s="263"/>
      <c r="M155" s="264"/>
      <c r="N155" s="265"/>
      <c r="O155" s="286"/>
      <c r="P155" s="287"/>
      <c r="Q155" s="296"/>
      <c r="R155" s="188"/>
      <c r="S155" s="268"/>
      <c r="T155" s="663"/>
      <c r="U155" s="645">
        <f t="shared" si="45"/>
        <v>0</v>
      </c>
      <c r="V155" s="86"/>
      <c r="W155" s="781">
        <f t="shared" si="46"/>
        <v>0</v>
      </c>
      <c r="X155" s="81"/>
      <c r="Y155" s="781">
        <f t="shared" si="47"/>
        <v>0</v>
      </c>
      <c r="Z155" s="82"/>
      <c r="AA155" s="74"/>
    </row>
    <row r="156" spans="1:27" ht="11.25" customHeight="1">
      <c r="A156" s="80"/>
      <c r="B156" s="349" t="s">
        <v>227</v>
      </c>
      <c r="C156" s="406">
        <f>SUM(C148:C155)</f>
        <v>31.879999999999995</v>
      </c>
      <c r="D156" s="402">
        <f t="shared" si="44"/>
        <v>14.460512959999997</v>
      </c>
      <c r="E156" s="482" t="s">
        <v>228</v>
      </c>
      <c r="F156" s="482" t="s">
        <v>51</v>
      </c>
      <c r="G156" s="406">
        <f>SUM(G148:G155)</f>
        <v>33</v>
      </c>
      <c r="H156" s="558">
        <f>SUM(H148:H155)</f>
        <v>462</v>
      </c>
      <c r="I156" s="269"/>
      <c r="J156" s="270"/>
      <c r="K156" s="271"/>
      <c r="L156" s="272"/>
      <c r="M156" s="273"/>
      <c r="N156" s="274"/>
      <c r="O156" s="288"/>
      <c r="P156" s="289"/>
      <c r="Q156" s="296"/>
      <c r="R156" s="185"/>
      <c r="S156" s="277"/>
      <c r="T156" s="663"/>
      <c r="U156" s="646">
        <f t="shared" si="45"/>
        <v>0</v>
      </c>
      <c r="V156" s="86"/>
      <c r="W156" s="782">
        <f t="shared" si="46"/>
        <v>0</v>
      </c>
      <c r="X156" s="81"/>
      <c r="Y156" s="782">
        <f t="shared" si="47"/>
        <v>0</v>
      </c>
      <c r="Z156" s="82"/>
      <c r="AA156" s="74"/>
    </row>
    <row r="157" spans="1:27" ht="11.25" customHeight="1">
      <c r="A157" s="87"/>
      <c r="B157" s="358"/>
      <c r="C157" s="414"/>
      <c r="D157" s="414"/>
      <c r="E157" s="414"/>
      <c r="F157" s="414"/>
      <c r="G157" s="414"/>
      <c r="H157" s="562"/>
      <c r="I157" s="191"/>
      <c r="J157" s="191"/>
      <c r="K157" s="191"/>
      <c r="L157" s="191"/>
      <c r="M157" s="191"/>
      <c r="N157" s="191"/>
      <c r="O157" s="191"/>
      <c r="P157" s="191"/>
      <c r="Q157" s="297"/>
      <c r="R157" s="298"/>
      <c r="S157" s="191"/>
      <c r="T157" s="664"/>
      <c r="U157" s="665"/>
      <c r="V157" s="88"/>
      <c r="W157" s="788"/>
      <c r="X157" s="88"/>
      <c r="Y157" s="788"/>
      <c r="Z157" s="88"/>
      <c r="AA157" s="88"/>
    </row>
    <row r="158" spans="1:27" ht="11.25" customHeight="1">
      <c r="A158" s="173" t="s">
        <v>229</v>
      </c>
      <c r="B158" s="351" t="s">
        <v>230</v>
      </c>
      <c r="C158" s="400">
        <v>9.6</v>
      </c>
      <c r="D158" s="408">
        <f t="shared" ref="D158:D165" si="48">0.453592*C158</f>
        <v>4.3544831999999998</v>
      </c>
      <c r="E158" s="483" t="s">
        <v>231</v>
      </c>
      <c r="F158" s="483" t="s">
        <v>232</v>
      </c>
      <c r="G158" s="425">
        <v>5</v>
      </c>
      <c r="H158" s="551">
        <v>122</v>
      </c>
      <c r="I158" s="241"/>
      <c r="J158" s="242"/>
      <c r="K158" s="243"/>
      <c r="L158" s="244"/>
      <c r="M158" s="245"/>
      <c r="N158" s="246"/>
      <c r="O158" s="282"/>
      <c r="P158" s="283"/>
      <c r="Q158" s="296"/>
      <c r="R158" s="186"/>
      <c r="S158" s="250"/>
      <c r="T158" s="663"/>
      <c r="U158" s="644">
        <f t="shared" ref="U158:U165" si="49">SUM(I158:P158,S158)*H158</f>
        <v>0</v>
      </c>
      <c r="V158" s="86"/>
      <c r="W158" s="780">
        <f t="shared" ref="W158:W165" si="50">SUM(I158:P158,S158)*G158</f>
        <v>0</v>
      </c>
      <c r="X158" s="81"/>
      <c r="Y158" s="780">
        <f t="shared" ref="Y158:Y165" si="51">SUM(I158:P158,S158)*D158</f>
        <v>0</v>
      </c>
      <c r="Z158" s="82"/>
      <c r="AA158" s="74"/>
    </row>
    <row r="159" spans="1:27" ht="11.25" customHeight="1">
      <c r="A159" s="171"/>
      <c r="B159" s="352" t="s">
        <v>230</v>
      </c>
      <c r="C159" s="409">
        <v>2.7</v>
      </c>
      <c r="D159" s="401">
        <f t="shared" si="48"/>
        <v>1.2246984000000001</v>
      </c>
      <c r="E159" s="484" t="s">
        <v>233</v>
      </c>
      <c r="F159" s="484" t="s">
        <v>46</v>
      </c>
      <c r="G159" s="426">
        <v>1</v>
      </c>
      <c r="H159" s="555">
        <v>42</v>
      </c>
      <c r="I159" s="251"/>
      <c r="J159" s="252"/>
      <c r="K159" s="253"/>
      <c r="L159" s="254"/>
      <c r="M159" s="255"/>
      <c r="N159" s="256"/>
      <c r="O159" s="284"/>
      <c r="P159" s="285"/>
      <c r="Q159" s="296"/>
      <c r="R159" s="187"/>
      <c r="S159" s="259"/>
      <c r="T159" s="663"/>
      <c r="U159" s="645">
        <f t="shared" si="49"/>
        <v>0</v>
      </c>
      <c r="V159" s="86"/>
      <c r="W159" s="781">
        <f t="shared" si="50"/>
        <v>0</v>
      </c>
      <c r="X159" s="81"/>
      <c r="Y159" s="781">
        <f t="shared" si="51"/>
        <v>0</v>
      </c>
      <c r="Z159" s="82"/>
      <c r="AA159" s="74"/>
    </row>
    <row r="160" spans="1:27" ht="11.25" customHeight="1">
      <c r="A160" s="143"/>
      <c r="B160" s="352" t="s">
        <v>230</v>
      </c>
      <c r="C160" s="401">
        <v>3</v>
      </c>
      <c r="D160" s="401">
        <f t="shared" si="48"/>
        <v>1.360776</v>
      </c>
      <c r="E160" s="484" t="s">
        <v>234</v>
      </c>
      <c r="F160" s="484" t="s">
        <v>235</v>
      </c>
      <c r="G160" s="426">
        <v>1</v>
      </c>
      <c r="H160" s="555">
        <v>45</v>
      </c>
      <c r="I160" s="251"/>
      <c r="J160" s="252"/>
      <c r="K160" s="253"/>
      <c r="L160" s="254"/>
      <c r="M160" s="255"/>
      <c r="N160" s="256"/>
      <c r="O160" s="284"/>
      <c r="P160" s="285"/>
      <c r="Q160" s="296"/>
      <c r="R160" s="187"/>
      <c r="S160" s="259"/>
      <c r="T160" s="663"/>
      <c r="U160" s="645">
        <f t="shared" si="49"/>
        <v>0</v>
      </c>
      <c r="V160" s="86"/>
      <c r="W160" s="781">
        <f t="shared" si="50"/>
        <v>0</v>
      </c>
      <c r="X160" s="81"/>
      <c r="Y160" s="781">
        <f t="shared" si="51"/>
        <v>0</v>
      </c>
      <c r="Z160" s="82"/>
      <c r="AA160" s="74"/>
    </row>
    <row r="161" spans="1:27" ht="11.25" customHeight="1">
      <c r="A161" s="143"/>
      <c r="B161" s="352" t="s">
        <v>230</v>
      </c>
      <c r="C161" s="409">
        <v>4.3499999999999996</v>
      </c>
      <c r="D161" s="401">
        <f t="shared" si="48"/>
        <v>1.9731251999999999</v>
      </c>
      <c r="E161" s="484" t="s">
        <v>236</v>
      </c>
      <c r="F161" s="484" t="s">
        <v>109</v>
      </c>
      <c r="G161" s="426">
        <v>1</v>
      </c>
      <c r="H161" s="555">
        <v>58</v>
      </c>
      <c r="I161" s="251"/>
      <c r="J161" s="252"/>
      <c r="K161" s="253"/>
      <c r="L161" s="254"/>
      <c r="M161" s="255"/>
      <c r="N161" s="256"/>
      <c r="O161" s="284"/>
      <c r="P161" s="285"/>
      <c r="Q161" s="296"/>
      <c r="R161" s="187"/>
      <c r="S161" s="259"/>
      <c r="T161" s="663"/>
      <c r="U161" s="645">
        <f t="shared" si="49"/>
        <v>0</v>
      </c>
      <c r="V161" s="86"/>
      <c r="W161" s="781">
        <f t="shared" si="50"/>
        <v>0</v>
      </c>
      <c r="X161" s="81"/>
      <c r="Y161" s="781">
        <f t="shared" si="51"/>
        <v>0</v>
      </c>
      <c r="Z161" s="82"/>
      <c r="AA161" s="74"/>
    </row>
    <row r="162" spans="1:27" ht="11.25" customHeight="1">
      <c r="A162" s="143"/>
      <c r="B162" s="352" t="s">
        <v>230</v>
      </c>
      <c r="C162" s="409">
        <v>6.51</v>
      </c>
      <c r="D162" s="401">
        <f t="shared" si="48"/>
        <v>2.9528839199999997</v>
      </c>
      <c r="E162" s="484" t="s">
        <v>237</v>
      </c>
      <c r="F162" s="484" t="s">
        <v>73</v>
      </c>
      <c r="G162" s="426">
        <v>1</v>
      </c>
      <c r="H162" s="555">
        <v>79</v>
      </c>
      <c r="I162" s="251"/>
      <c r="J162" s="252"/>
      <c r="K162" s="253"/>
      <c r="L162" s="254"/>
      <c r="M162" s="255"/>
      <c r="N162" s="256"/>
      <c r="O162" s="284"/>
      <c r="P162" s="285"/>
      <c r="Q162" s="296"/>
      <c r="R162" s="187"/>
      <c r="S162" s="259"/>
      <c r="T162" s="663"/>
      <c r="U162" s="645">
        <f t="shared" si="49"/>
        <v>0</v>
      </c>
      <c r="V162" s="86"/>
      <c r="W162" s="781">
        <f t="shared" si="50"/>
        <v>0</v>
      </c>
      <c r="X162" s="81"/>
      <c r="Y162" s="781">
        <f t="shared" si="51"/>
        <v>0</v>
      </c>
      <c r="Z162" s="82"/>
      <c r="AA162" s="74"/>
    </row>
    <row r="163" spans="1:27" ht="11.25" customHeight="1">
      <c r="A163" s="143"/>
      <c r="B163" s="352" t="s">
        <v>230</v>
      </c>
      <c r="C163" s="409">
        <v>7.18</v>
      </c>
      <c r="D163" s="401">
        <f t="shared" si="48"/>
        <v>3.2567905599999998</v>
      </c>
      <c r="E163" s="484" t="s">
        <v>238</v>
      </c>
      <c r="F163" s="484" t="s">
        <v>75</v>
      </c>
      <c r="G163" s="426">
        <v>1</v>
      </c>
      <c r="H163" s="555">
        <v>88</v>
      </c>
      <c r="I163" s="251"/>
      <c r="J163" s="252"/>
      <c r="K163" s="253"/>
      <c r="L163" s="254"/>
      <c r="M163" s="255"/>
      <c r="N163" s="256"/>
      <c r="O163" s="284"/>
      <c r="P163" s="285"/>
      <c r="Q163" s="296"/>
      <c r="R163" s="187"/>
      <c r="S163" s="259"/>
      <c r="T163" s="663"/>
      <c r="U163" s="645">
        <f t="shared" si="49"/>
        <v>0</v>
      </c>
      <c r="V163" s="86"/>
      <c r="W163" s="781">
        <f t="shared" si="50"/>
        <v>0</v>
      </c>
      <c r="X163" s="81"/>
      <c r="Y163" s="781">
        <f t="shared" si="51"/>
        <v>0</v>
      </c>
      <c r="Z163" s="82"/>
      <c r="AA163" s="74"/>
    </row>
    <row r="164" spans="1:27" ht="11.25" customHeight="1">
      <c r="A164" s="143"/>
      <c r="B164" s="353" t="s">
        <v>230</v>
      </c>
      <c r="C164" s="405">
        <v>14.3</v>
      </c>
      <c r="D164" s="401">
        <f t="shared" si="48"/>
        <v>6.4863656000000001</v>
      </c>
      <c r="E164" s="485" t="s">
        <v>239</v>
      </c>
      <c r="F164" s="485" t="s">
        <v>89</v>
      </c>
      <c r="G164" s="427">
        <v>1</v>
      </c>
      <c r="H164" s="556">
        <v>160</v>
      </c>
      <c r="I164" s="260"/>
      <c r="J164" s="261"/>
      <c r="K164" s="262"/>
      <c r="L164" s="263"/>
      <c r="M164" s="264"/>
      <c r="N164" s="265"/>
      <c r="O164" s="286"/>
      <c r="P164" s="287"/>
      <c r="Q164" s="296"/>
      <c r="R164" s="188"/>
      <c r="S164" s="268"/>
      <c r="T164" s="663"/>
      <c r="U164" s="645">
        <f t="shared" si="49"/>
        <v>0</v>
      </c>
      <c r="V164" s="86"/>
      <c r="W164" s="781">
        <f t="shared" si="50"/>
        <v>0</v>
      </c>
      <c r="X164" s="81"/>
      <c r="Y164" s="781">
        <f t="shared" si="51"/>
        <v>0</v>
      </c>
      <c r="Z164" s="82"/>
      <c r="AA164" s="74"/>
    </row>
    <row r="165" spans="1:27" ht="11.25" customHeight="1">
      <c r="A165" s="170"/>
      <c r="B165" s="349" t="s">
        <v>240</v>
      </c>
      <c r="C165" s="406">
        <f>SUM(C158:C164)</f>
        <v>47.64</v>
      </c>
      <c r="D165" s="401">
        <f t="shared" si="48"/>
        <v>21.609122880000001</v>
      </c>
      <c r="E165" s="482" t="s">
        <v>241</v>
      </c>
      <c r="F165" s="482" t="s">
        <v>51</v>
      </c>
      <c r="G165" s="406">
        <f>SUM(G158:G164)</f>
        <v>11</v>
      </c>
      <c r="H165" s="558">
        <f>SUM(H158:H164)</f>
        <v>594</v>
      </c>
      <c r="I165" s="269"/>
      <c r="J165" s="270"/>
      <c r="K165" s="271"/>
      <c r="L165" s="272"/>
      <c r="M165" s="273"/>
      <c r="N165" s="274"/>
      <c r="O165" s="288"/>
      <c r="P165" s="289"/>
      <c r="Q165" s="296"/>
      <c r="R165" s="185"/>
      <c r="S165" s="277"/>
      <c r="T165" s="663"/>
      <c r="U165" s="646">
        <f t="shared" si="49"/>
        <v>0</v>
      </c>
      <c r="V165" s="86"/>
      <c r="W165" s="782">
        <f t="shared" si="50"/>
        <v>0</v>
      </c>
      <c r="X165" s="81"/>
      <c r="Y165" s="782">
        <f t="shared" si="51"/>
        <v>0</v>
      </c>
      <c r="Z165" s="82"/>
      <c r="AA165" s="74"/>
    </row>
    <row r="166" spans="1:27" ht="11.25" customHeight="1">
      <c r="A166" s="84"/>
      <c r="B166" s="354"/>
      <c r="C166" s="407"/>
      <c r="D166" s="459"/>
      <c r="E166" s="354"/>
      <c r="F166" s="354"/>
      <c r="G166" s="354"/>
      <c r="H166" s="563"/>
      <c r="I166" s="189"/>
      <c r="J166" s="189"/>
      <c r="K166" s="189"/>
      <c r="L166" s="189"/>
      <c r="M166" s="189"/>
      <c r="N166" s="189"/>
      <c r="O166" s="278"/>
      <c r="P166" s="278"/>
      <c r="Q166" s="193"/>
      <c r="R166" s="280"/>
      <c r="S166" s="189"/>
      <c r="T166" s="391"/>
      <c r="U166" s="643"/>
      <c r="V166" s="74"/>
      <c r="W166" s="784"/>
      <c r="X166" s="74"/>
      <c r="Y166" s="784"/>
      <c r="Z166" s="74"/>
      <c r="AA166" s="74"/>
    </row>
    <row r="167" spans="1:27" ht="11.25" customHeight="1">
      <c r="A167" s="80"/>
      <c r="B167" s="351" t="s">
        <v>242</v>
      </c>
      <c r="C167" s="400">
        <v>3.22</v>
      </c>
      <c r="D167" s="408">
        <f t="shared" ref="D167:D175" si="52">0.453592*C167</f>
        <v>1.4605662400000001</v>
      </c>
      <c r="E167" s="479" t="s">
        <v>243</v>
      </c>
      <c r="F167" s="479" t="s">
        <v>95</v>
      </c>
      <c r="G167" s="425">
        <v>10</v>
      </c>
      <c r="H167" s="555">
        <v>60</v>
      </c>
      <c r="I167" s="241"/>
      <c r="J167" s="242"/>
      <c r="K167" s="243"/>
      <c r="L167" s="244"/>
      <c r="M167" s="245"/>
      <c r="N167" s="246"/>
      <c r="O167" s="282"/>
      <c r="P167" s="283"/>
      <c r="Q167" s="296"/>
      <c r="R167" s="186"/>
      <c r="S167" s="250"/>
      <c r="T167" s="663"/>
      <c r="U167" s="644">
        <f t="shared" ref="U167:U175" si="53">SUM(I167:P167,S167)*H167</f>
        <v>0</v>
      </c>
      <c r="V167" s="86"/>
      <c r="W167" s="780">
        <f t="shared" ref="W167:W175" si="54">SUM(I167:P167,S167)*G167</f>
        <v>0</v>
      </c>
      <c r="X167" s="81"/>
      <c r="Y167" s="780">
        <f t="shared" ref="Y167:Y175" si="55">SUM(I167:P167,S167)*D167</f>
        <v>0</v>
      </c>
      <c r="Z167" s="82"/>
      <c r="AA167" s="74"/>
    </row>
    <row r="168" spans="1:27" ht="11.25" customHeight="1">
      <c r="A168" s="80"/>
      <c r="B168" s="352" t="s">
        <v>242</v>
      </c>
      <c r="C168" s="409">
        <v>4.22</v>
      </c>
      <c r="D168" s="401">
        <f t="shared" si="52"/>
        <v>1.9141582399999999</v>
      </c>
      <c r="E168" s="480" t="s">
        <v>244</v>
      </c>
      <c r="F168" s="480" t="s">
        <v>42</v>
      </c>
      <c r="G168" s="426">
        <v>10</v>
      </c>
      <c r="H168" s="555">
        <v>69</v>
      </c>
      <c r="I168" s="251"/>
      <c r="J168" s="252"/>
      <c r="K168" s="253"/>
      <c r="L168" s="254"/>
      <c r="M168" s="255"/>
      <c r="N168" s="256"/>
      <c r="O168" s="284"/>
      <c r="P168" s="285"/>
      <c r="Q168" s="296"/>
      <c r="R168" s="187"/>
      <c r="S168" s="259"/>
      <c r="T168" s="663"/>
      <c r="U168" s="645">
        <f t="shared" si="53"/>
        <v>0</v>
      </c>
      <c r="V168" s="86"/>
      <c r="W168" s="781">
        <f t="shared" si="54"/>
        <v>0</v>
      </c>
      <c r="X168" s="81"/>
      <c r="Y168" s="781">
        <f t="shared" si="55"/>
        <v>0</v>
      </c>
      <c r="Z168" s="82"/>
      <c r="AA168" s="74"/>
    </row>
    <row r="169" spans="1:27" ht="11.25" customHeight="1">
      <c r="A169" s="80"/>
      <c r="B169" s="352" t="s">
        <v>242</v>
      </c>
      <c r="C169" s="409">
        <v>3.34</v>
      </c>
      <c r="D169" s="401">
        <f t="shared" si="52"/>
        <v>1.51499728</v>
      </c>
      <c r="E169" s="480" t="s">
        <v>245</v>
      </c>
      <c r="F169" s="480" t="s">
        <v>44</v>
      </c>
      <c r="G169" s="426">
        <v>5</v>
      </c>
      <c r="H169" s="555">
        <v>50</v>
      </c>
      <c r="I169" s="251"/>
      <c r="J169" s="252"/>
      <c r="K169" s="253"/>
      <c r="L169" s="254"/>
      <c r="M169" s="255"/>
      <c r="N169" s="256"/>
      <c r="O169" s="284"/>
      <c r="P169" s="285"/>
      <c r="Q169" s="296"/>
      <c r="R169" s="187"/>
      <c r="S169" s="259"/>
      <c r="T169" s="663"/>
      <c r="U169" s="645">
        <f t="shared" si="53"/>
        <v>0</v>
      </c>
      <c r="V169" s="86"/>
      <c r="W169" s="781">
        <f t="shared" si="54"/>
        <v>0</v>
      </c>
      <c r="X169" s="81"/>
      <c r="Y169" s="781">
        <f t="shared" si="55"/>
        <v>0</v>
      </c>
      <c r="Z169" s="82"/>
      <c r="AA169" s="74"/>
    </row>
    <row r="170" spans="1:27" ht="11.25" customHeight="1">
      <c r="A170" s="80"/>
      <c r="B170" s="352" t="s">
        <v>242</v>
      </c>
      <c r="C170" s="409">
        <v>5.46</v>
      </c>
      <c r="D170" s="401">
        <f t="shared" si="52"/>
        <v>2.4766123200000001</v>
      </c>
      <c r="E170" s="480" t="s">
        <v>246</v>
      </c>
      <c r="F170" s="480" t="s">
        <v>46</v>
      </c>
      <c r="G170" s="426">
        <v>5</v>
      </c>
      <c r="H170" s="555">
        <v>76</v>
      </c>
      <c r="I170" s="251"/>
      <c r="J170" s="252"/>
      <c r="K170" s="253"/>
      <c r="L170" s="254"/>
      <c r="M170" s="255"/>
      <c r="N170" s="256"/>
      <c r="O170" s="284"/>
      <c r="P170" s="285"/>
      <c r="Q170" s="296"/>
      <c r="R170" s="187"/>
      <c r="S170" s="259"/>
      <c r="T170" s="663"/>
      <c r="U170" s="645">
        <f t="shared" si="53"/>
        <v>0</v>
      </c>
      <c r="V170" s="86"/>
      <c r="W170" s="781">
        <f t="shared" si="54"/>
        <v>0</v>
      </c>
      <c r="X170" s="81"/>
      <c r="Y170" s="781">
        <f t="shared" si="55"/>
        <v>0</v>
      </c>
      <c r="Z170" s="82"/>
      <c r="AA170" s="74"/>
    </row>
    <row r="171" spans="1:27" ht="11.25" customHeight="1">
      <c r="A171" s="80"/>
      <c r="B171" s="352" t="s">
        <v>242</v>
      </c>
      <c r="C171" s="409">
        <v>9.98</v>
      </c>
      <c r="D171" s="401">
        <f t="shared" si="52"/>
        <v>4.5268481600000001</v>
      </c>
      <c r="E171" s="480" t="s">
        <v>247</v>
      </c>
      <c r="F171" s="480" t="s">
        <v>62</v>
      </c>
      <c r="G171" s="426">
        <v>5</v>
      </c>
      <c r="H171" s="555">
        <v>117</v>
      </c>
      <c r="I171" s="251"/>
      <c r="J171" s="252"/>
      <c r="K171" s="253"/>
      <c r="L171" s="254"/>
      <c r="M171" s="255"/>
      <c r="N171" s="256"/>
      <c r="O171" s="284"/>
      <c r="P171" s="285"/>
      <c r="Q171" s="296"/>
      <c r="R171" s="187"/>
      <c r="S171" s="259"/>
      <c r="T171" s="663"/>
      <c r="U171" s="645">
        <f t="shared" si="53"/>
        <v>0</v>
      </c>
      <c r="V171" s="86"/>
      <c r="W171" s="781">
        <f t="shared" si="54"/>
        <v>0</v>
      </c>
      <c r="X171" s="81"/>
      <c r="Y171" s="781">
        <f t="shared" si="55"/>
        <v>0</v>
      </c>
      <c r="Z171" s="82"/>
      <c r="AA171" s="74"/>
    </row>
    <row r="172" spans="1:27" ht="11.25" customHeight="1">
      <c r="A172" s="80"/>
      <c r="B172" s="352" t="s">
        <v>242</v>
      </c>
      <c r="C172" s="409">
        <v>3.37</v>
      </c>
      <c r="D172" s="401">
        <f t="shared" si="52"/>
        <v>1.52860504</v>
      </c>
      <c r="E172" s="480" t="s">
        <v>248</v>
      </c>
      <c r="F172" s="480" t="s">
        <v>73</v>
      </c>
      <c r="G172" s="426">
        <v>1</v>
      </c>
      <c r="H172" s="555">
        <v>47</v>
      </c>
      <c r="I172" s="251"/>
      <c r="J172" s="252"/>
      <c r="K172" s="253"/>
      <c r="L172" s="254"/>
      <c r="M172" s="255"/>
      <c r="N172" s="256"/>
      <c r="O172" s="284"/>
      <c r="P172" s="285"/>
      <c r="Q172" s="296"/>
      <c r="R172" s="187"/>
      <c r="S172" s="259"/>
      <c r="T172" s="663"/>
      <c r="U172" s="645">
        <f t="shared" si="53"/>
        <v>0</v>
      </c>
      <c r="V172" s="86"/>
      <c r="W172" s="781">
        <f t="shared" si="54"/>
        <v>0</v>
      </c>
      <c r="X172" s="81"/>
      <c r="Y172" s="781">
        <f t="shared" si="55"/>
        <v>0</v>
      </c>
      <c r="Z172" s="82"/>
      <c r="AA172" s="74"/>
    </row>
    <row r="173" spans="1:27" ht="11.25" customHeight="1">
      <c r="A173" s="80"/>
      <c r="B173" s="352" t="s">
        <v>242</v>
      </c>
      <c r="C173" s="409">
        <v>6.96</v>
      </c>
      <c r="D173" s="401">
        <f t="shared" si="52"/>
        <v>3.1570003199999999</v>
      </c>
      <c r="E173" s="480" t="s">
        <v>249</v>
      </c>
      <c r="F173" s="480" t="s">
        <v>75</v>
      </c>
      <c r="G173" s="426">
        <v>1</v>
      </c>
      <c r="H173" s="555">
        <v>81</v>
      </c>
      <c r="I173" s="251"/>
      <c r="J173" s="252"/>
      <c r="K173" s="253"/>
      <c r="L173" s="254"/>
      <c r="M173" s="255"/>
      <c r="N173" s="256"/>
      <c r="O173" s="284"/>
      <c r="P173" s="285"/>
      <c r="Q173" s="296"/>
      <c r="R173" s="187"/>
      <c r="S173" s="259"/>
      <c r="T173" s="663"/>
      <c r="U173" s="645">
        <f t="shared" si="53"/>
        <v>0</v>
      </c>
      <c r="V173" s="86"/>
      <c r="W173" s="781">
        <f t="shared" si="54"/>
        <v>0</v>
      </c>
      <c r="X173" s="81"/>
      <c r="Y173" s="781">
        <f t="shared" si="55"/>
        <v>0</v>
      </c>
      <c r="Z173" s="82"/>
      <c r="AA173" s="74"/>
    </row>
    <row r="174" spans="1:27" ht="11.25" customHeight="1">
      <c r="A174" s="80"/>
      <c r="B174" s="353" t="s">
        <v>242</v>
      </c>
      <c r="C174" s="405">
        <v>13.11</v>
      </c>
      <c r="D174" s="401">
        <f t="shared" si="52"/>
        <v>5.9465911199999999</v>
      </c>
      <c r="E174" s="481" t="s">
        <v>250</v>
      </c>
      <c r="F174" s="481" t="s">
        <v>87</v>
      </c>
      <c r="G174" s="427">
        <v>1</v>
      </c>
      <c r="H174" s="556">
        <v>135</v>
      </c>
      <c r="I174" s="260"/>
      <c r="J174" s="261"/>
      <c r="K174" s="262"/>
      <c r="L174" s="263"/>
      <c r="M174" s="264"/>
      <c r="N174" s="265"/>
      <c r="O174" s="286"/>
      <c r="P174" s="287"/>
      <c r="Q174" s="296"/>
      <c r="R174" s="188"/>
      <c r="S174" s="268"/>
      <c r="T174" s="663"/>
      <c r="U174" s="645">
        <f t="shared" si="53"/>
        <v>0</v>
      </c>
      <c r="V174" s="86"/>
      <c r="W174" s="781">
        <f t="shared" si="54"/>
        <v>0</v>
      </c>
      <c r="X174" s="81"/>
      <c r="Y174" s="781">
        <f t="shared" si="55"/>
        <v>0</v>
      </c>
      <c r="Z174" s="82"/>
      <c r="AA174" s="74"/>
    </row>
    <row r="175" spans="1:27" ht="11.25" customHeight="1">
      <c r="A175" s="80"/>
      <c r="B175" s="349" t="s">
        <v>251</v>
      </c>
      <c r="C175" s="406">
        <f>SUM(C167:C174)</f>
        <v>49.66</v>
      </c>
      <c r="D175" s="402">
        <f t="shared" si="52"/>
        <v>22.525378719999999</v>
      </c>
      <c r="E175" s="482" t="s">
        <v>252</v>
      </c>
      <c r="F175" s="482" t="s">
        <v>51</v>
      </c>
      <c r="G175" s="406">
        <f>SUM(G167:G174)</f>
        <v>38</v>
      </c>
      <c r="H175" s="558">
        <f>SUM(H167:H174)</f>
        <v>635</v>
      </c>
      <c r="I175" s="269"/>
      <c r="J175" s="270"/>
      <c r="K175" s="271"/>
      <c r="L175" s="272"/>
      <c r="M175" s="273"/>
      <c r="N175" s="274"/>
      <c r="O175" s="288"/>
      <c r="P175" s="289"/>
      <c r="Q175" s="296"/>
      <c r="R175" s="185"/>
      <c r="S175" s="277"/>
      <c r="T175" s="663"/>
      <c r="U175" s="646">
        <f t="shared" si="53"/>
        <v>0</v>
      </c>
      <c r="V175" s="86"/>
      <c r="W175" s="782">
        <f t="shared" si="54"/>
        <v>0</v>
      </c>
      <c r="X175" s="81"/>
      <c r="Y175" s="782">
        <f t="shared" si="55"/>
        <v>0</v>
      </c>
      <c r="Z175" s="82"/>
      <c r="AA175" s="74"/>
    </row>
    <row r="176" spans="1:27" ht="11.25" customHeight="1">
      <c r="A176" s="84"/>
      <c r="B176" s="354"/>
      <c r="C176" s="407"/>
      <c r="D176" s="407"/>
      <c r="E176" s="354"/>
      <c r="F176" s="354"/>
      <c r="G176" s="354"/>
      <c r="H176" s="553"/>
      <c r="I176" s="189"/>
      <c r="J176" s="189"/>
      <c r="K176" s="189"/>
      <c r="L176" s="189"/>
      <c r="M176" s="189"/>
      <c r="N176" s="189"/>
      <c r="O176" s="278"/>
      <c r="P176" s="278"/>
      <c r="Q176" s="193"/>
      <c r="R176" s="280"/>
      <c r="S176" s="189"/>
      <c r="T176" s="391"/>
      <c r="U176" s="643"/>
      <c r="V176" s="74"/>
      <c r="W176" s="784"/>
      <c r="X176" s="74"/>
      <c r="Y176" s="784"/>
      <c r="Z176" s="74"/>
      <c r="AA176" s="74"/>
    </row>
    <row r="177" spans="1:27" ht="11.25" customHeight="1">
      <c r="A177" s="80"/>
      <c r="B177" s="351" t="s">
        <v>253</v>
      </c>
      <c r="C177" s="415">
        <v>1.19</v>
      </c>
      <c r="D177" s="408">
        <f t="shared" ref="D177:D189" si="56">0.453592*C177</f>
        <v>0.53977447999999995</v>
      </c>
      <c r="E177" s="483" t="s">
        <v>254</v>
      </c>
      <c r="F177" s="483" t="s">
        <v>67</v>
      </c>
      <c r="G177" s="425">
        <v>10</v>
      </c>
      <c r="H177" s="564">
        <v>37</v>
      </c>
      <c r="I177" s="241"/>
      <c r="J177" s="242"/>
      <c r="K177" s="243"/>
      <c r="L177" s="244"/>
      <c r="M177" s="245"/>
      <c r="N177" s="246"/>
      <c r="O177" s="282"/>
      <c r="P177" s="283"/>
      <c r="Q177" s="296"/>
      <c r="R177" s="186"/>
      <c r="S177" s="250"/>
      <c r="T177" s="663"/>
      <c r="U177" s="644">
        <f t="shared" ref="U177:U189" si="57">SUM(I177:P177,S177)*H177</f>
        <v>0</v>
      </c>
      <c r="V177" s="86"/>
      <c r="W177" s="780">
        <f t="shared" ref="W177:W189" si="58">SUM(I177:P177,S177)*G177</f>
        <v>0</v>
      </c>
      <c r="X177" s="81"/>
      <c r="Y177" s="780">
        <f t="shared" ref="Y177:Y189" si="59">SUM(I177:P177,S177)*D177</f>
        <v>0</v>
      </c>
      <c r="Z177" s="82"/>
      <c r="AA177" s="74"/>
    </row>
    <row r="178" spans="1:27" ht="11.25" customHeight="1">
      <c r="A178" s="80"/>
      <c r="B178" s="352" t="s">
        <v>253</v>
      </c>
      <c r="C178" s="416">
        <v>1.54</v>
      </c>
      <c r="D178" s="401">
        <f t="shared" si="56"/>
        <v>0.69853167999999999</v>
      </c>
      <c r="E178" s="484" t="s">
        <v>255</v>
      </c>
      <c r="F178" s="484" t="s">
        <v>95</v>
      </c>
      <c r="G178" s="426">
        <v>5</v>
      </c>
      <c r="H178" s="565">
        <v>35</v>
      </c>
      <c r="I178" s="251"/>
      <c r="J178" s="252"/>
      <c r="K178" s="253"/>
      <c r="L178" s="254"/>
      <c r="M178" s="255"/>
      <c r="N178" s="256"/>
      <c r="O178" s="284"/>
      <c r="P178" s="285"/>
      <c r="Q178" s="296"/>
      <c r="R178" s="187"/>
      <c r="S178" s="259"/>
      <c r="T178" s="663"/>
      <c r="U178" s="645">
        <f t="shared" si="57"/>
        <v>0</v>
      </c>
      <c r="V178" s="86"/>
      <c r="W178" s="781">
        <f t="shared" si="58"/>
        <v>0</v>
      </c>
      <c r="X178" s="81"/>
      <c r="Y178" s="781">
        <f t="shared" si="59"/>
        <v>0</v>
      </c>
      <c r="Z178" s="82"/>
      <c r="AA178" s="74"/>
    </row>
    <row r="179" spans="1:27" ht="11.25" customHeight="1">
      <c r="A179" s="80"/>
      <c r="B179" s="352" t="s">
        <v>253</v>
      </c>
      <c r="C179" s="416">
        <v>3.26</v>
      </c>
      <c r="D179" s="401">
        <f t="shared" si="56"/>
        <v>1.4787099199999998</v>
      </c>
      <c r="E179" s="484" t="s">
        <v>256</v>
      </c>
      <c r="F179" s="484" t="s">
        <v>42</v>
      </c>
      <c r="G179" s="426">
        <v>5</v>
      </c>
      <c r="H179" s="565">
        <v>50</v>
      </c>
      <c r="I179" s="251"/>
      <c r="J179" s="252"/>
      <c r="K179" s="253"/>
      <c r="L179" s="254"/>
      <c r="M179" s="255"/>
      <c r="N179" s="256"/>
      <c r="O179" s="284"/>
      <c r="P179" s="285"/>
      <c r="Q179" s="296"/>
      <c r="R179" s="187"/>
      <c r="S179" s="259"/>
      <c r="T179" s="663"/>
      <c r="U179" s="645">
        <f t="shared" si="57"/>
        <v>0</v>
      </c>
      <c r="V179" s="86"/>
      <c r="W179" s="781">
        <f t="shared" si="58"/>
        <v>0</v>
      </c>
      <c r="X179" s="81"/>
      <c r="Y179" s="781">
        <f t="shared" si="59"/>
        <v>0</v>
      </c>
      <c r="Z179" s="82"/>
      <c r="AA179" s="74"/>
    </row>
    <row r="180" spans="1:27" ht="11.25" customHeight="1">
      <c r="A180" s="80"/>
      <c r="B180" s="352" t="s">
        <v>253</v>
      </c>
      <c r="C180" s="416">
        <v>5.22</v>
      </c>
      <c r="D180" s="401">
        <f t="shared" si="56"/>
        <v>2.3677502399999999</v>
      </c>
      <c r="E180" s="484" t="s">
        <v>257</v>
      </c>
      <c r="F180" s="484" t="s">
        <v>232</v>
      </c>
      <c r="G180" s="426">
        <v>5</v>
      </c>
      <c r="H180" s="565">
        <v>75</v>
      </c>
      <c r="I180" s="251"/>
      <c r="J180" s="252"/>
      <c r="K180" s="253"/>
      <c r="L180" s="254"/>
      <c r="M180" s="255"/>
      <c r="N180" s="256"/>
      <c r="O180" s="284"/>
      <c r="P180" s="285"/>
      <c r="Q180" s="296"/>
      <c r="R180" s="187"/>
      <c r="S180" s="259"/>
      <c r="T180" s="663"/>
      <c r="U180" s="645">
        <f t="shared" si="57"/>
        <v>0</v>
      </c>
      <c r="V180" s="86"/>
      <c r="W180" s="781">
        <f t="shared" si="58"/>
        <v>0</v>
      </c>
      <c r="X180" s="81"/>
      <c r="Y180" s="781">
        <f t="shared" si="59"/>
        <v>0</v>
      </c>
      <c r="Z180" s="82"/>
      <c r="AA180" s="74"/>
    </row>
    <row r="181" spans="1:27" ht="11.25" customHeight="1">
      <c r="A181" s="80"/>
      <c r="B181" s="352" t="s">
        <v>253</v>
      </c>
      <c r="C181" s="416">
        <v>9.3000000000000007</v>
      </c>
      <c r="D181" s="401">
        <f t="shared" si="56"/>
        <v>4.2184056000000005</v>
      </c>
      <c r="E181" s="484" t="s">
        <v>258</v>
      </c>
      <c r="F181" s="484" t="s">
        <v>46</v>
      </c>
      <c r="G181" s="426">
        <v>5</v>
      </c>
      <c r="H181" s="565">
        <v>110</v>
      </c>
      <c r="I181" s="251"/>
      <c r="J181" s="252"/>
      <c r="K181" s="253"/>
      <c r="L181" s="254"/>
      <c r="M181" s="255"/>
      <c r="N181" s="256"/>
      <c r="O181" s="284"/>
      <c r="P181" s="285"/>
      <c r="Q181" s="296"/>
      <c r="R181" s="187"/>
      <c r="S181" s="259"/>
      <c r="T181" s="663"/>
      <c r="U181" s="645">
        <f t="shared" si="57"/>
        <v>0</v>
      </c>
      <c r="V181" s="86"/>
      <c r="W181" s="781">
        <f t="shared" si="58"/>
        <v>0</v>
      </c>
      <c r="X181" s="81"/>
      <c r="Y181" s="781">
        <f t="shared" si="59"/>
        <v>0</v>
      </c>
      <c r="Z181" s="82"/>
      <c r="AA181" s="74"/>
    </row>
    <row r="182" spans="1:27" ht="11.25" customHeight="1">
      <c r="A182" s="80"/>
      <c r="B182" s="352" t="s">
        <v>253</v>
      </c>
      <c r="C182" s="416">
        <v>16.760000000000002</v>
      </c>
      <c r="D182" s="401">
        <f t="shared" si="56"/>
        <v>7.6022019200000006</v>
      </c>
      <c r="E182" s="484" t="s">
        <v>259</v>
      </c>
      <c r="F182" s="484" t="s">
        <v>62</v>
      </c>
      <c r="G182" s="426">
        <v>5</v>
      </c>
      <c r="H182" s="565">
        <v>191</v>
      </c>
      <c r="I182" s="251"/>
      <c r="J182" s="252"/>
      <c r="K182" s="253"/>
      <c r="L182" s="254"/>
      <c r="M182" s="255"/>
      <c r="N182" s="256"/>
      <c r="O182" s="284"/>
      <c r="P182" s="285"/>
      <c r="Q182" s="296"/>
      <c r="R182" s="187"/>
      <c r="S182" s="259"/>
      <c r="T182" s="663"/>
      <c r="U182" s="645">
        <f t="shared" si="57"/>
        <v>0</v>
      </c>
      <c r="V182" s="86"/>
      <c r="W182" s="781">
        <f t="shared" si="58"/>
        <v>0</v>
      </c>
      <c r="X182" s="81"/>
      <c r="Y182" s="781">
        <f t="shared" si="59"/>
        <v>0</v>
      </c>
      <c r="Z182" s="82"/>
      <c r="AA182" s="74"/>
    </row>
    <row r="183" spans="1:27" ht="11.25" customHeight="1">
      <c r="A183" s="80"/>
      <c r="B183" s="352" t="s">
        <v>253</v>
      </c>
      <c r="C183" s="416">
        <v>4.74</v>
      </c>
      <c r="D183" s="401">
        <f t="shared" si="56"/>
        <v>2.15002608</v>
      </c>
      <c r="E183" s="484" t="s">
        <v>260</v>
      </c>
      <c r="F183" s="484" t="s">
        <v>109</v>
      </c>
      <c r="G183" s="426">
        <v>1</v>
      </c>
      <c r="H183" s="565">
        <v>61</v>
      </c>
      <c r="I183" s="251"/>
      <c r="J183" s="252"/>
      <c r="K183" s="253"/>
      <c r="L183" s="254"/>
      <c r="M183" s="255"/>
      <c r="N183" s="256"/>
      <c r="O183" s="284"/>
      <c r="P183" s="285"/>
      <c r="Q183" s="296"/>
      <c r="R183" s="187"/>
      <c r="S183" s="259"/>
      <c r="T183" s="663"/>
      <c r="U183" s="645">
        <f t="shared" si="57"/>
        <v>0</v>
      </c>
      <c r="V183" s="86"/>
      <c r="W183" s="781">
        <f t="shared" si="58"/>
        <v>0</v>
      </c>
      <c r="X183" s="81"/>
      <c r="Y183" s="781">
        <f t="shared" si="59"/>
        <v>0</v>
      </c>
      <c r="Z183" s="82"/>
      <c r="AA183" s="74"/>
    </row>
    <row r="184" spans="1:27" ht="11.25" customHeight="1">
      <c r="A184" s="80"/>
      <c r="B184" s="352" t="s">
        <v>253</v>
      </c>
      <c r="C184" s="416">
        <v>6.02</v>
      </c>
      <c r="D184" s="401">
        <f t="shared" si="56"/>
        <v>2.7306238399999998</v>
      </c>
      <c r="E184" s="484" t="s">
        <v>261</v>
      </c>
      <c r="F184" s="484" t="s">
        <v>73</v>
      </c>
      <c r="G184" s="426">
        <v>1</v>
      </c>
      <c r="H184" s="565">
        <v>72</v>
      </c>
      <c r="I184" s="251"/>
      <c r="J184" s="252"/>
      <c r="K184" s="253"/>
      <c r="L184" s="254"/>
      <c r="M184" s="255"/>
      <c r="N184" s="256"/>
      <c r="O184" s="284"/>
      <c r="P184" s="285"/>
      <c r="Q184" s="296"/>
      <c r="R184" s="187"/>
      <c r="S184" s="259"/>
      <c r="T184" s="663"/>
      <c r="U184" s="645">
        <f t="shared" si="57"/>
        <v>0</v>
      </c>
      <c r="V184" s="86"/>
      <c r="W184" s="781">
        <f t="shared" si="58"/>
        <v>0</v>
      </c>
      <c r="X184" s="81"/>
      <c r="Y184" s="781">
        <f t="shared" si="59"/>
        <v>0</v>
      </c>
      <c r="Z184" s="82"/>
      <c r="AA184" s="74"/>
    </row>
    <row r="185" spans="1:27" ht="11.25" customHeight="1">
      <c r="A185" s="80"/>
      <c r="B185" s="352" t="s">
        <v>253</v>
      </c>
      <c r="C185" s="416">
        <v>7.1</v>
      </c>
      <c r="D185" s="401">
        <f t="shared" si="56"/>
        <v>3.2205032</v>
      </c>
      <c r="E185" s="484" t="s">
        <v>262</v>
      </c>
      <c r="F185" s="484" t="s">
        <v>75</v>
      </c>
      <c r="G185" s="426">
        <v>1</v>
      </c>
      <c r="H185" s="565">
        <v>85</v>
      </c>
      <c r="I185" s="251"/>
      <c r="J185" s="252"/>
      <c r="K185" s="253"/>
      <c r="L185" s="254"/>
      <c r="M185" s="255"/>
      <c r="N185" s="256"/>
      <c r="O185" s="284"/>
      <c r="P185" s="285"/>
      <c r="Q185" s="296"/>
      <c r="R185" s="187"/>
      <c r="S185" s="259"/>
      <c r="T185" s="663"/>
      <c r="U185" s="645">
        <f t="shared" si="57"/>
        <v>0</v>
      </c>
      <c r="V185" s="86"/>
      <c r="W185" s="781">
        <f t="shared" si="58"/>
        <v>0</v>
      </c>
      <c r="X185" s="81"/>
      <c r="Y185" s="781">
        <f t="shared" si="59"/>
        <v>0</v>
      </c>
      <c r="Z185" s="82"/>
      <c r="AA185" s="74"/>
    </row>
    <row r="186" spans="1:27" ht="11.25" customHeight="1">
      <c r="A186" s="80"/>
      <c r="B186" s="352" t="s">
        <v>253</v>
      </c>
      <c r="C186" s="416">
        <v>6.22</v>
      </c>
      <c r="D186" s="401">
        <f t="shared" si="56"/>
        <v>2.8213422399999999</v>
      </c>
      <c r="E186" s="484" t="s">
        <v>263</v>
      </c>
      <c r="F186" s="484" t="s">
        <v>264</v>
      </c>
      <c r="G186" s="426">
        <v>1</v>
      </c>
      <c r="H186" s="565">
        <v>77</v>
      </c>
      <c r="I186" s="251"/>
      <c r="J186" s="252"/>
      <c r="K186" s="253"/>
      <c r="L186" s="254"/>
      <c r="M186" s="255"/>
      <c r="N186" s="256"/>
      <c r="O186" s="284"/>
      <c r="P186" s="285"/>
      <c r="Q186" s="296"/>
      <c r="R186" s="187"/>
      <c r="S186" s="259"/>
      <c r="T186" s="663"/>
      <c r="U186" s="645">
        <f t="shared" si="57"/>
        <v>0</v>
      </c>
      <c r="V186" s="86"/>
      <c r="W186" s="781">
        <f t="shared" si="58"/>
        <v>0</v>
      </c>
      <c r="X186" s="81"/>
      <c r="Y186" s="781">
        <f t="shared" si="59"/>
        <v>0</v>
      </c>
      <c r="Z186" s="82"/>
      <c r="AA186" s="74"/>
    </row>
    <row r="187" spans="1:27" ht="11.25" customHeight="1">
      <c r="A187" s="80"/>
      <c r="B187" s="352" t="s">
        <v>253</v>
      </c>
      <c r="C187" s="416">
        <v>10.62</v>
      </c>
      <c r="D187" s="401">
        <f t="shared" si="56"/>
        <v>4.8171470399999992</v>
      </c>
      <c r="E187" s="484" t="s">
        <v>265</v>
      </c>
      <c r="F187" s="484" t="s">
        <v>87</v>
      </c>
      <c r="G187" s="426">
        <v>1</v>
      </c>
      <c r="H187" s="565">
        <v>117</v>
      </c>
      <c r="I187" s="251"/>
      <c r="J187" s="252"/>
      <c r="K187" s="253"/>
      <c r="L187" s="254"/>
      <c r="M187" s="255"/>
      <c r="N187" s="256"/>
      <c r="O187" s="284"/>
      <c r="P187" s="285"/>
      <c r="Q187" s="296"/>
      <c r="R187" s="187"/>
      <c r="S187" s="259"/>
      <c r="T187" s="663"/>
      <c r="U187" s="645">
        <f t="shared" si="57"/>
        <v>0</v>
      </c>
      <c r="V187" s="86"/>
      <c r="W187" s="781">
        <f t="shared" si="58"/>
        <v>0</v>
      </c>
      <c r="X187" s="81"/>
      <c r="Y187" s="781">
        <f t="shared" si="59"/>
        <v>0</v>
      </c>
      <c r="Z187" s="82"/>
      <c r="AA187" s="74"/>
    </row>
    <row r="188" spans="1:27" ht="11.25" customHeight="1">
      <c r="A188" s="80"/>
      <c r="B188" s="353" t="s">
        <v>253</v>
      </c>
      <c r="C188" s="417">
        <v>19.3</v>
      </c>
      <c r="D188" s="402">
        <f t="shared" si="56"/>
        <v>8.7543255999999996</v>
      </c>
      <c r="E188" s="485" t="s">
        <v>266</v>
      </c>
      <c r="F188" s="485" t="s">
        <v>89</v>
      </c>
      <c r="G188" s="427">
        <v>1</v>
      </c>
      <c r="H188" s="554">
        <v>198</v>
      </c>
      <c r="I188" s="260"/>
      <c r="J188" s="261"/>
      <c r="K188" s="262"/>
      <c r="L188" s="263"/>
      <c r="M188" s="264"/>
      <c r="N188" s="265"/>
      <c r="O188" s="286"/>
      <c r="P188" s="287"/>
      <c r="Q188" s="296"/>
      <c r="R188" s="188"/>
      <c r="S188" s="268"/>
      <c r="T188" s="663"/>
      <c r="U188" s="645">
        <f t="shared" si="57"/>
        <v>0</v>
      </c>
      <c r="V188" s="86"/>
      <c r="W188" s="781">
        <f t="shared" si="58"/>
        <v>0</v>
      </c>
      <c r="X188" s="81"/>
      <c r="Y188" s="781">
        <f t="shared" si="59"/>
        <v>0</v>
      </c>
      <c r="Z188" s="82"/>
      <c r="AA188" s="74"/>
    </row>
    <row r="189" spans="1:27" ht="11.25" customHeight="1">
      <c r="A189" s="80"/>
      <c r="B189" s="349" t="s">
        <v>267</v>
      </c>
      <c r="C189" s="418">
        <f>SUM(C177:C188)</f>
        <v>91.27</v>
      </c>
      <c r="D189" s="408">
        <f t="shared" si="56"/>
        <v>41.399341839999998</v>
      </c>
      <c r="E189" s="482" t="s">
        <v>268</v>
      </c>
      <c r="F189" s="482" t="s">
        <v>51</v>
      </c>
      <c r="G189" s="525">
        <f>SUM(G177:G188)</f>
        <v>41</v>
      </c>
      <c r="H189" s="558">
        <f>SUM(H177:H188)</f>
        <v>1108</v>
      </c>
      <c r="I189" s="269"/>
      <c r="J189" s="270"/>
      <c r="K189" s="271"/>
      <c r="L189" s="272"/>
      <c r="M189" s="273"/>
      <c r="N189" s="274"/>
      <c r="O189" s="288"/>
      <c r="P189" s="289"/>
      <c r="Q189" s="296"/>
      <c r="R189" s="185"/>
      <c r="S189" s="277"/>
      <c r="T189" s="663"/>
      <c r="U189" s="646">
        <f t="shared" si="57"/>
        <v>0</v>
      </c>
      <c r="V189" s="86"/>
      <c r="W189" s="782">
        <f t="shared" si="58"/>
        <v>0</v>
      </c>
      <c r="X189" s="81"/>
      <c r="Y189" s="782">
        <f t="shared" si="59"/>
        <v>0</v>
      </c>
      <c r="Z189" s="82"/>
      <c r="AA189" s="74"/>
    </row>
    <row r="190" spans="1:27" ht="11.25" customHeight="1">
      <c r="A190" s="84"/>
      <c r="B190" s="354"/>
      <c r="C190" s="419"/>
      <c r="D190" s="465"/>
      <c r="E190" s="486"/>
      <c r="F190" s="407"/>
      <c r="G190" s="354"/>
      <c r="H190" s="566"/>
      <c r="I190" s="189"/>
      <c r="J190" s="189"/>
      <c r="K190" s="189"/>
      <c r="L190" s="189"/>
      <c r="M190" s="189"/>
      <c r="N190" s="189"/>
      <c r="O190" s="278"/>
      <c r="P190" s="278"/>
      <c r="Q190" s="193"/>
      <c r="R190" s="280"/>
      <c r="S190" s="189"/>
      <c r="T190" s="391"/>
      <c r="U190" s="643"/>
      <c r="V190" s="74"/>
      <c r="W190" s="784"/>
      <c r="X190" s="74"/>
      <c r="Y190" s="784"/>
      <c r="Z190" s="74"/>
      <c r="AA190" s="74"/>
    </row>
    <row r="191" spans="1:27" ht="11.25" customHeight="1">
      <c r="A191" s="80"/>
      <c r="B191" s="349" t="s">
        <v>269</v>
      </c>
      <c r="C191" s="406">
        <v>1.24</v>
      </c>
      <c r="D191" s="458"/>
      <c r="E191" s="478" t="s">
        <v>270</v>
      </c>
      <c r="F191" s="478" t="s">
        <v>95</v>
      </c>
      <c r="G191" s="428">
        <v>10</v>
      </c>
      <c r="H191" s="550">
        <v>41</v>
      </c>
      <c r="I191" s="269"/>
      <c r="J191" s="270"/>
      <c r="K191" s="271"/>
      <c r="L191" s="272"/>
      <c r="M191" s="273"/>
      <c r="N191" s="274"/>
      <c r="O191" s="288"/>
      <c r="P191" s="289"/>
      <c r="Q191" s="296"/>
      <c r="R191" s="185"/>
      <c r="S191" s="277"/>
      <c r="T191" s="663"/>
      <c r="U191" s="656">
        <f>SUM(I191:P191,S191)*H191</f>
        <v>0</v>
      </c>
      <c r="V191" s="86"/>
      <c r="W191" s="785">
        <f>SUM(I191:P191,S191)*G191</f>
        <v>0</v>
      </c>
      <c r="X191" s="81"/>
      <c r="Y191" s="785">
        <f>SUM(I191:P191,S191)*D191</f>
        <v>0</v>
      </c>
      <c r="Z191" s="82"/>
      <c r="AA191" s="74"/>
    </row>
    <row r="192" spans="1:27" ht="11.25" customHeight="1">
      <c r="A192" s="84"/>
      <c r="B192" s="354"/>
      <c r="C192" s="407"/>
      <c r="D192" s="407"/>
      <c r="E192" s="354"/>
      <c r="F192" s="354"/>
      <c r="G192" s="354"/>
      <c r="H192" s="553"/>
      <c r="I192" s="189"/>
      <c r="J192" s="189"/>
      <c r="K192" s="189"/>
      <c r="L192" s="189"/>
      <c r="M192" s="189"/>
      <c r="N192" s="189"/>
      <c r="O192" s="278"/>
      <c r="P192" s="278"/>
      <c r="Q192" s="193"/>
      <c r="R192" s="280"/>
      <c r="S192" s="189"/>
      <c r="T192" s="391"/>
      <c r="U192" s="643"/>
      <c r="V192" s="74"/>
      <c r="W192" s="779"/>
      <c r="X192" s="74"/>
      <c r="Y192" s="784"/>
      <c r="Z192" s="74"/>
      <c r="AA192" s="74"/>
    </row>
    <row r="193" spans="1:27" s="393" customFormat="1" ht="11.25" customHeight="1">
      <c r="A193" s="800"/>
      <c r="B193" s="359" t="s">
        <v>271</v>
      </c>
      <c r="C193" s="420">
        <v>3.07</v>
      </c>
      <c r="D193" s="433">
        <f t="shared" ref="D193:D199" si="60">0.453592*C193</f>
        <v>1.3925274399999998</v>
      </c>
      <c r="E193" s="487" t="s">
        <v>272</v>
      </c>
      <c r="F193" s="487" t="s">
        <v>42</v>
      </c>
      <c r="G193" s="429">
        <v>5</v>
      </c>
      <c r="H193" s="567">
        <v>53</v>
      </c>
      <c r="I193" s="604"/>
      <c r="J193" s="605"/>
      <c r="K193" s="606"/>
      <c r="L193" s="607"/>
      <c r="M193" s="608"/>
      <c r="N193" s="609"/>
      <c r="O193" s="647"/>
      <c r="P193" s="648"/>
      <c r="Q193" s="610"/>
      <c r="R193" s="351"/>
      <c r="S193" s="611"/>
      <c r="T193" s="612"/>
      <c r="U193" s="644">
        <f t="shared" ref="U193:U199" si="61">SUM(I193:P193,S193)*H193</f>
        <v>0</v>
      </c>
      <c r="V193" s="801"/>
      <c r="W193" s="780">
        <f t="shared" ref="W193:W199" si="62">SUM(I193:P193,S193)*G193</f>
        <v>0</v>
      </c>
      <c r="X193" s="802"/>
      <c r="Y193" s="780">
        <f t="shared" ref="Y193:Y199" si="63">SUM(I193:P193,S193)*D193</f>
        <v>0</v>
      </c>
      <c r="Z193" s="803"/>
      <c r="AA193" s="597"/>
    </row>
    <row r="194" spans="1:27" s="393" customFormat="1" ht="11.25" customHeight="1">
      <c r="A194" s="804"/>
      <c r="B194" s="360" t="s">
        <v>271</v>
      </c>
      <c r="C194" s="421">
        <v>4.8600000000000003</v>
      </c>
      <c r="D194" s="422">
        <f t="shared" si="60"/>
        <v>2.2044571200000003</v>
      </c>
      <c r="E194" s="488" t="s">
        <v>273</v>
      </c>
      <c r="F194" s="488" t="s">
        <v>44</v>
      </c>
      <c r="G194" s="430">
        <v>5</v>
      </c>
      <c r="H194" s="568">
        <v>71</v>
      </c>
      <c r="I194" s="614"/>
      <c r="J194" s="615"/>
      <c r="K194" s="616"/>
      <c r="L194" s="617"/>
      <c r="M194" s="618"/>
      <c r="N194" s="619"/>
      <c r="O194" s="650"/>
      <c r="P194" s="651"/>
      <c r="Q194" s="610"/>
      <c r="R194" s="352"/>
      <c r="S194" s="620"/>
      <c r="T194" s="612"/>
      <c r="U194" s="645">
        <f t="shared" si="61"/>
        <v>0</v>
      </c>
      <c r="V194" s="801"/>
      <c r="W194" s="781">
        <f t="shared" si="62"/>
        <v>0</v>
      </c>
      <c r="X194" s="802"/>
      <c r="Y194" s="781">
        <f t="shared" si="63"/>
        <v>0</v>
      </c>
      <c r="Z194" s="803"/>
      <c r="AA194" s="597"/>
    </row>
    <row r="195" spans="1:27" s="393" customFormat="1" ht="11.25" customHeight="1">
      <c r="A195" s="805"/>
      <c r="B195" s="360" t="s">
        <v>271</v>
      </c>
      <c r="C195" s="421">
        <v>7.25</v>
      </c>
      <c r="D195" s="422">
        <f t="shared" si="60"/>
        <v>3.2885420000000001</v>
      </c>
      <c r="E195" s="488" t="s">
        <v>274</v>
      </c>
      <c r="F195" s="488" t="s">
        <v>46</v>
      </c>
      <c r="G195" s="430">
        <v>5</v>
      </c>
      <c r="H195" s="568">
        <v>103</v>
      </c>
      <c r="I195" s="614"/>
      <c r="J195" s="615"/>
      <c r="K195" s="616"/>
      <c r="L195" s="617"/>
      <c r="M195" s="618"/>
      <c r="N195" s="619"/>
      <c r="O195" s="650"/>
      <c r="P195" s="651"/>
      <c r="Q195" s="610"/>
      <c r="R195" s="352"/>
      <c r="S195" s="620"/>
      <c r="T195" s="612"/>
      <c r="U195" s="645">
        <f t="shared" si="61"/>
        <v>0</v>
      </c>
      <c r="V195" s="801"/>
      <c r="W195" s="781">
        <f t="shared" si="62"/>
        <v>0</v>
      </c>
      <c r="X195" s="802"/>
      <c r="Y195" s="781">
        <f t="shared" si="63"/>
        <v>0</v>
      </c>
      <c r="Z195" s="803"/>
      <c r="AA195" s="597"/>
    </row>
    <row r="196" spans="1:27" s="393" customFormat="1" ht="11.25" customHeight="1">
      <c r="A196" s="805"/>
      <c r="B196" s="360" t="s">
        <v>271</v>
      </c>
      <c r="C196" s="422">
        <v>6</v>
      </c>
      <c r="D196" s="422">
        <f t="shared" si="60"/>
        <v>2.721552</v>
      </c>
      <c r="E196" s="488" t="s">
        <v>275</v>
      </c>
      <c r="F196" s="488" t="s">
        <v>73</v>
      </c>
      <c r="G196" s="430">
        <v>1</v>
      </c>
      <c r="H196" s="568">
        <v>88</v>
      </c>
      <c r="I196" s="614"/>
      <c r="J196" s="615"/>
      <c r="K196" s="616"/>
      <c r="L196" s="617"/>
      <c r="M196" s="618"/>
      <c r="N196" s="619"/>
      <c r="O196" s="650"/>
      <c r="P196" s="651"/>
      <c r="Q196" s="610"/>
      <c r="R196" s="352"/>
      <c r="S196" s="620"/>
      <c r="T196" s="612"/>
      <c r="U196" s="645">
        <f t="shared" si="61"/>
        <v>0</v>
      </c>
      <c r="V196" s="801"/>
      <c r="W196" s="781">
        <f t="shared" si="62"/>
        <v>0</v>
      </c>
      <c r="X196" s="802"/>
      <c r="Y196" s="781">
        <f t="shared" si="63"/>
        <v>0</v>
      </c>
      <c r="Z196" s="803"/>
      <c r="AA196" s="597"/>
    </row>
    <row r="197" spans="1:27" s="393" customFormat="1" ht="11.25" customHeight="1">
      <c r="A197" s="805"/>
      <c r="B197" s="360" t="s">
        <v>271</v>
      </c>
      <c r="C197" s="422">
        <v>8.0399999999999991</v>
      </c>
      <c r="D197" s="422">
        <f t="shared" si="60"/>
        <v>3.6468796799999996</v>
      </c>
      <c r="E197" s="488" t="s">
        <v>276</v>
      </c>
      <c r="F197" s="488" t="s">
        <v>75</v>
      </c>
      <c r="G197" s="430">
        <v>1</v>
      </c>
      <c r="H197" s="568">
        <v>112</v>
      </c>
      <c r="I197" s="614"/>
      <c r="J197" s="615"/>
      <c r="K197" s="616"/>
      <c r="L197" s="617"/>
      <c r="M197" s="618"/>
      <c r="N197" s="619"/>
      <c r="O197" s="650"/>
      <c r="P197" s="651"/>
      <c r="Q197" s="610"/>
      <c r="R197" s="352"/>
      <c r="S197" s="620"/>
      <c r="T197" s="612"/>
      <c r="U197" s="645">
        <f t="shared" si="61"/>
        <v>0</v>
      </c>
      <c r="V197" s="801"/>
      <c r="W197" s="781">
        <f t="shared" si="62"/>
        <v>0</v>
      </c>
      <c r="X197" s="802"/>
      <c r="Y197" s="781">
        <f t="shared" si="63"/>
        <v>0</v>
      </c>
      <c r="Z197" s="803"/>
      <c r="AA197" s="597"/>
    </row>
    <row r="198" spans="1:27" s="393" customFormat="1" ht="11.25" customHeight="1">
      <c r="A198" s="805"/>
      <c r="B198" s="361" t="s">
        <v>271</v>
      </c>
      <c r="C198" s="423">
        <v>19.899999999999999</v>
      </c>
      <c r="D198" s="422">
        <f t="shared" si="60"/>
        <v>9.0264807999999999</v>
      </c>
      <c r="E198" s="489" t="s">
        <v>277</v>
      </c>
      <c r="F198" s="489" t="s">
        <v>48</v>
      </c>
      <c r="G198" s="431">
        <v>1</v>
      </c>
      <c r="H198" s="569">
        <v>258</v>
      </c>
      <c r="I198" s="622"/>
      <c r="J198" s="623"/>
      <c r="K198" s="624"/>
      <c r="L198" s="625"/>
      <c r="M198" s="626"/>
      <c r="N198" s="627"/>
      <c r="O198" s="652"/>
      <c r="P198" s="653"/>
      <c r="Q198" s="610"/>
      <c r="R198" s="353"/>
      <c r="S198" s="628"/>
      <c r="T198" s="612"/>
      <c r="U198" s="645">
        <f t="shared" si="61"/>
        <v>0</v>
      </c>
      <c r="V198" s="801"/>
      <c r="W198" s="781">
        <f t="shared" si="62"/>
        <v>0</v>
      </c>
      <c r="X198" s="802"/>
      <c r="Y198" s="781">
        <f t="shared" si="63"/>
        <v>0</v>
      </c>
      <c r="Z198" s="803"/>
      <c r="AA198" s="597"/>
    </row>
    <row r="199" spans="1:27" s="393" customFormat="1" ht="11.25" customHeight="1">
      <c r="A199" s="806"/>
      <c r="B199" s="362" t="s">
        <v>278</v>
      </c>
      <c r="C199" s="424">
        <f>SUM(C193:C198)</f>
        <v>49.12</v>
      </c>
      <c r="D199" s="422">
        <f t="shared" si="60"/>
        <v>22.280439039999997</v>
      </c>
      <c r="E199" s="490" t="s">
        <v>279</v>
      </c>
      <c r="F199" s="490" t="s">
        <v>51</v>
      </c>
      <c r="G199" s="424">
        <f>SUM(G193:G198)</f>
        <v>18</v>
      </c>
      <c r="H199" s="570">
        <f>SUM(H192:H197)</f>
        <v>427</v>
      </c>
      <c r="I199" s="629"/>
      <c r="J199" s="630"/>
      <c r="K199" s="631"/>
      <c r="L199" s="632"/>
      <c r="M199" s="633"/>
      <c r="N199" s="634"/>
      <c r="O199" s="654"/>
      <c r="P199" s="655"/>
      <c r="Q199" s="610"/>
      <c r="R199" s="349"/>
      <c r="S199" s="635"/>
      <c r="T199" s="612"/>
      <c r="U199" s="646">
        <f t="shared" si="61"/>
        <v>0</v>
      </c>
      <c r="V199" s="801"/>
      <c r="W199" s="782">
        <f t="shared" si="62"/>
        <v>0</v>
      </c>
      <c r="X199" s="802"/>
      <c r="Y199" s="782">
        <f t="shared" si="63"/>
        <v>0</v>
      </c>
      <c r="Z199" s="803"/>
      <c r="AA199" s="597"/>
    </row>
    <row r="200" spans="1:27" ht="11.25" customHeight="1">
      <c r="A200" s="84"/>
      <c r="B200" s="357"/>
      <c r="C200" s="411"/>
      <c r="D200" s="460"/>
      <c r="E200" s="357"/>
      <c r="F200" s="357"/>
      <c r="G200" s="357"/>
      <c r="H200" s="561"/>
      <c r="I200" s="190"/>
      <c r="J200" s="190"/>
      <c r="K200" s="190"/>
      <c r="L200" s="190"/>
      <c r="M200" s="290"/>
      <c r="N200" s="190"/>
      <c r="O200" s="291"/>
      <c r="P200" s="291"/>
      <c r="Q200" s="193"/>
      <c r="R200" s="292"/>
      <c r="S200" s="190"/>
      <c r="T200" s="391"/>
      <c r="U200" s="658"/>
      <c r="V200" s="74"/>
      <c r="W200" s="786"/>
      <c r="X200" s="74"/>
      <c r="Y200" s="786"/>
      <c r="Z200" s="74"/>
      <c r="AA200" s="74"/>
    </row>
    <row r="201" spans="1:27" ht="11.25" customHeight="1">
      <c r="A201" s="84"/>
      <c r="B201" s="356" t="s">
        <v>280</v>
      </c>
      <c r="C201" s="410"/>
      <c r="D201" s="410"/>
      <c r="E201" s="446"/>
      <c r="F201" s="410"/>
      <c r="G201" s="410"/>
      <c r="H201" s="560"/>
      <c r="I201" s="204"/>
      <c r="J201" s="204"/>
      <c r="K201" s="204"/>
      <c r="L201" s="204"/>
      <c r="M201" s="293"/>
      <c r="N201" s="204"/>
      <c r="O201" s="294"/>
      <c r="P201" s="294"/>
      <c r="Q201" s="193"/>
      <c r="R201" s="295"/>
      <c r="S201" s="204"/>
      <c r="T201" s="391"/>
      <c r="U201" s="661"/>
      <c r="V201" s="74"/>
      <c r="W201" s="787"/>
      <c r="X201" s="74"/>
      <c r="Y201" s="787"/>
      <c r="Z201" s="74"/>
      <c r="AA201" s="74"/>
    </row>
    <row r="202" spans="1:27" ht="11.25" customHeight="1">
      <c r="A202" s="80"/>
      <c r="B202" s="351" t="s">
        <v>281</v>
      </c>
      <c r="C202" s="400">
        <v>1.1200000000000001</v>
      </c>
      <c r="D202" s="408">
        <f t="shared" ref="D202:D210" si="64">0.453592*C202</f>
        <v>0.50802304000000009</v>
      </c>
      <c r="E202" s="479" t="s">
        <v>282</v>
      </c>
      <c r="F202" s="479" t="s">
        <v>67</v>
      </c>
      <c r="G202" s="425">
        <v>10</v>
      </c>
      <c r="H202" s="551">
        <v>40</v>
      </c>
      <c r="I202" s="241"/>
      <c r="J202" s="242"/>
      <c r="K202" s="243"/>
      <c r="L202" s="244"/>
      <c r="M202" s="245"/>
      <c r="N202" s="246"/>
      <c r="O202" s="282"/>
      <c r="P202" s="283"/>
      <c r="Q202" s="296"/>
      <c r="R202" s="186"/>
      <c r="S202" s="250"/>
      <c r="T202" s="663"/>
      <c r="U202" s="644">
        <f t="shared" ref="U202:U210" si="65">SUM(I202:P202,S202)*H202</f>
        <v>0</v>
      </c>
      <c r="V202" s="86"/>
      <c r="W202" s="780">
        <f t="shared" ref="W202:W210" si="66">SUM(I202:P202,S202)*G202</f>
        <v>0</v>
      </c>
      <c r="X202" s="81"/>
      <c r="Y202" s="780">
        <f t="shared" ref="Y202:Y210" si="67">SUM(I202:P202,S202)*D202</f>
        <v>0</v>
      </c>
      <c r="Z202" s="82"/>
      <c r="AA202" s="74"/>
    </row>
    <row r="203" spans="1:27" ht="11.25" customHeight="1">
      <c r="A203" s="80"/>
      <c r="B203" s="352" t="s">
        <v>281</v>
      </c>
      <c r="C203" s="409">
        <v>3.14</v>
      </c>
      <c r="D203" s="401">
        <f t="shared" si="64"/>
        <v>1.4242788800000001</v>
      </c>
      <c r="E203" s="480" t="s">
        <v>283</v>
      </c>
      <c r="F203" s="480" t="s">
        <v>42</v>
      </c>
      <c r="G203" s="426">
        <v>5</v>
      </c>
      <c r="H203" s="555">
        <v>51</v>
      </c>
      <c r="I203" s="251"/>
      <c r="J203" s="252"/>
      <c r="K203" s="253"/>
      <c r="L203" s="254"/>
      <c r="M203" s="255"/>
      <c r="N203" s="256"/>
      <c r="O203" s="284"/>
      <c r="P203" s="285"/>
      <c r="Q203" s="296"/>
      <c r="R203" s="187"/>
      <c r="S203" s="259"/>
      <c r="T203" s="663"/>
      <c r="U203" s="645">
        <f t="shared" si="65"/>
        <v>0</v>
      </c>
      <c r="V203" s="86"/>
      <c r="W203" s="781">
        <f t="shared" si="66"/>
        <v>0</v>
      </c>
      <c r="X203" s="81"/>
      <c r="Y203" s="781">
        <f t="shared" si="67"/>
        <v>0</v>
      </c>
      <c r="Z203" s="82"/>
      <c r="AA203" s="74"/>
    </row>
    <row r="204" spans="1:27" ht="11.25" customHeight="1">
      <c r="A204" s="80"/>
      <c r="B204" s="352" t="s">
        <v>281</v>
      </c>
      <c r="C204" s="409">
        <v>3.64</v>
      </c>
      <c r="D204" s="401">
        <f t="shared" si="64"/>
        <v>1.6510748800000001</v>
      </c>
      <c r="E204" s="480" t="s">
        <v>284</v>
      </c>
      <c r="F204" s="480" t="s">
        <v>44</v>
      </c>
      <c r="G204" s="426">
        <v>5</v>
      </c>
      <c r="H204" s="555">
        <v>65</v>
      </c>
      <c r="I204" s="251"/>
      <c r="J204" s="252"/>
      <c r="K204" s="253"/>
      <c r="L204" s="254"/>
      <c r="M204" s="255"/>
      <c r="N204" s="256"/>
      <c r="O204" s="284"/>
      <c r="P204" s="285"/>
      <c r="Q204" s="296"/>
      <c r="R204" s="187"/>
      <c r="S204" s="259"/>
      <c r="T204" s="663"/>
      <c r="U204" s="645">
        <f t="shared" si="65"/>
        <v>0</v>
      </c>
      <c r="V204" s="86"/>
      <c r="W204" s="781">
        <f t="shared" si="66"/>
        <v>0</v>
      </c>
      <c r="X204" s="81"/>
      <c r="Y204" s="781">
        <f t="shared" si="67"/>
        <v>0</v>
      </c>
      <c r="Z204" s="82"/>
      <c r="AA204" s="74"/>
    </row>
    <row r="205" spans="1:27" ht="11.25" customHeight="1">
      <c r="A205" s="80"/>
      <c r="B205" s="352" t="s">
        <v>281</v>
      </c>
      <c r="C205" s="409">
        <v>7.72</v>
      </c>
      <c r="D205" s="401">
        <f t="shared" si="64"/>
        <v>3.5017302399999997</v>
      </c>
      <c r="E205" s="480" t="s">
        <v>285</v>
      </c>
      <c r="F205" s="480" t="s">
        <v>46</v>
      </c>
      <c r="G205" s="426">
        <v>5</v>
      </c>
      <c r="H205" s="555">
        <v>103</v>
      </c>
      <c r="I205" s="251"/>
      <c r="J205" s="252"/>
      <c r="K205" s="253"/>
      <c r="L205" s="254"/>
      <c r="M205" s="255"/>
      <c r="N205" s="256"/>
      <c r="O205" s="284"/>
      <c r="P205" s="285"/>
      <c r="Q205" s="296"/>
      <c r="R205" s="187"/>
      <c r="S205" s="259"/>
      <c r="T205" s="663"/>
      <c r="U205" s="645">
        <f t="shared" si="65"/>
        <v>0</v>
      </c>
      <c r="V205" s="86"/>
      <c r="W205" s="781">
        <f t="shared" si="66"/>
        <v>0</v>
      </c>
      <c r="X205" s="81"/>
      <c r="Y205" s="781">
        <f t="shared" si="67"/>
        <v>0</v>
      </c>
      <c r="Z205" s="82"/>
      <c r="AA205" s="74"/>
    </row>
    <row r="206" spans="1:27" ht="11.25" customHeight="1">
      <c r="A206" s="80"/>
      <c r="B206" s="352" t="s">
        <v>281</v>
      </c>
      <c r="C206" s="409">
        <v>16.739999999999998</v>
      </c>
      <c r="D206" s="401">
        <f t="shared" si="64"/>
        <v>7.593130079999999</v>
      </c>
      <c r="E206" s="480" t="s">
        <v>286</v>
      </c>
      <c r="F206" s="480" t="s">
        <v>62</v>
      </c>
      <c r="G206" s="426">
        <v>5</v>
      </c>
      <c r="H206" s="555">
        <v>185</v>
      </c>
      <c r="I206" s="251"/>
      <c r="J206" s="252"/>
      <c r="K206" s="253"/>
      <c r="L206" s="254"/>
      <c r="M206" s="255"/>
      <c r="N206" s="256"/>
      <c r="O206" s="284"/>
      <c r="P206" s="285"/>
      <c r="Q206" s="296"/>
      <c r="R206" s="187"/>
      <c r="S206" s="259"/>
      <c r="T206" s="663"/>
      <c r="U206" s="645">
        <f t="shared" si="65"/>
        <v>0</v>
      </c>
      <c r="V206" s="86"/>
      <c r="W206" s="781">
        <f t="shared" si="66"/>
        <v>0</v>
      </c>
      <c r="X206" s="81"/>
      <c r="Y206" s="781">
        <f t="shared" si="67"/>
        <v>0</v>
      </c>
      <c r="Z206" s="82"/>
      <c r="AA206" s="74"/>
    </row>
    <row r="207" spans="1:27" ht="11.25" customHeight="1">
      <c r="A207" s="80"/>
      <c r="B207" s="352" t="s">
        <v>281</v>
      </c>
      <c r="C207" s="409">
        <v>6.38</v>
      </c>
      <c r="D207" s="401">
        <f t="shared" si="64"/>
        <v>2.8939169599999999</v>
      </c>
      <c r="E207" s="480" t="s">
        <v>287</v>
      </c>
      <c r="F207" s="480" t="s">
        <v>73</v>
      </c>
      <c r="G207" s="426">
        <v>1</v>
      </c>
      <c r="H207" s="555">
        <v>79</v>
      </c>
      <c r="I207" s="251"/>
      <c r="J207" s="252"/>
      <c r="K207" s="253"/>
      <c r="L207" s="254"/>
      <c r="M207" s="255"/>
      <c r="N207" s="256"/>
      <c r="O207" s="284"/>
      <c r="P207" s="285"/>
      <c r="Q207" s="296"/>
      <c r="R207" s="187"/>
      <c r="S207" s="259"/>
      <c r="T207" s="663"/>
      <c r="U207" s="645">
        <f t="shared" si="65"/>
        <v>0</v>
      </c>
      <c r="V207" s="86"/>
      <c r="W207" s="781">
        <f t="shared" si="66"/>
        <v>0</v>
      </c>
      <c r="X207" s="81"/>
      <c r="Y207" s="781">
        <f t="shared" si="67"/>
        <v>0</v>
      </c>
      <c r="Z207" s="82"/>
      <c r="AA207" s="74"/>
    </row>
    <row r="208" spans="1:27" ht="11.25" customHeight="1">
      <c r="A208" s="80"/>
      <c r="B208" s="352" t="s">
        <v>281</v>
      </c>
      <c r="C208" s="409">
        <v>10.86</v>
      </c>
      <c r="D208" s="401">
        <f t="shared" si="64"/>
        <v>4.9260091199999998</v>
      </c>
      <c r="E208" s="480" t="s">
        <v>288</v>
      </c>
      <c r="F208" s="480" t="s">
        <v>75</v>
      </c>
      <c r="G208" s="426">
        <v>1</v>
      </c>
      <c r="H208" s="555">
        <v>119</v>
      </c>
      <c r="I208" s="251"/>
      <c r="J208" s="252"/>
      <c r="K208" s="253"/>
      <c r="L208" s="254"/>
      <c r="M208" s="255"/>
      <c r="N208" s="256"/>
      <c r="O208" s="284"/>
      <c r="P208" s="285"/>
      <c r="Q208" s="296"/>
      <c r="R208" s="187"/>
      <c r="S208" s="259"/>
      <c r="T208" s="663"/>
      <c r="U208" s="645">
        <f t="shared" si="65"/>
        <v>0</v>
      </c>
      <c r="V208" s="86"/>
      <c r="W208" s="781">
        <f t="shared" si="66"/>
        <v>0</v>
      </c>
      <c r="X208" s="81"/>
      <c r="Y208" s="781">
        <f t="shared" si="67"/>
        <v>0</v>
      </c>
      <c r="Z208" s="82"/>
      <c r="AA208" s="74"/>
    </row>
    <row r="209" spans="1:27" ht="11.25" customHeight="1">
      <c r="A209" s="80"/>
      <c r="B209" s="353" t="s">
        <v>281</v>
      </c>
      <c r="C209" s="402">
        <v>18.399999999999999</v>
      </c>
      <c r="D209" s="401">
        <f t="shared" si="64"/>
        <v>8.3460927999999992</v>
      </c>
      <c r="E209" s="481" t="s">
        <v>289</v>
      </c>
      <c r="F209" s="481" t="s">
        <v>87</v>
      </c>
      <c r="G209" s="427">
        <v>1</v>
      </c>
      <c r="H209" s="556">
        <v>242</v>
      </c>
      <c r="I209" s="260"/>
      <c r="J209" s="261"/>
      <c r="K209" s="262"/>
      <c r="L209" s="263"/>
      <c r="M209" s="264"/>
      <c r="N209" s="265"/>
      <c r="O209" s="286"/>
      <c r="P209" s="287"/>
      <c r="Q209" s="296"/>
      <c r="R209" s="188"/>
      <c r="S209" s="268"/>
      <c r="T209" s="663"/>
      <c r="U209" s="645">
        <f t="shared" si="65"/>
        <v>0</v>
      </c>
      <c r="V209" s="86"/>
      <c r="W209" s="781">
        <f t="shared" si="66"/>
        <v>0</v>
      </c>
      <c r="X209" s="81"/>
      <c r="Y209" s="781">
        <f t="shared" si="67"/>
        <v>0</v>
      </c>
      <c r="Z209" s="82"/>
      <c r="AA209" s="74"/>
    </row>
    <row r="210" spans="1:27" ht="11.25" customHeight="1">
      <c r="A210" s="80"/>
      <c r="B210" s="349" t="s">
        <v>290</v>
      </c>
      <c r="C210" s="403">
        <f>SUM(C202:C209)</f>
        <v>68</v>
      </c>
      <c r="D210" s="402">
        <f t="shared" si="64"/>
        <v>30.844256000000001</v>
      </c>
      <c r="E210" s="482" t="s">
        <v>291</v>
      </c>
      <c r="F210" s="482" t="s">
        <v>51</v>
      </c>
      <c r="G210" s="524">
        <f>SUM(G202:G209)</f>
        <v>33</v>
      </c>
      <c r="H210" s="558">
        <f>SUM(H202:H209)</f>
        <v>884</v>
      </c>
      <c r="I210" s="269"/>
      <c r="J210" s="270"/>
      <c r="K210" s="271"/>
      <c r="L210" s="272"/>
      <c r="M210" s="273"/>
      <c r="N210" s="274"/>
      <c r="O210" s="288"/>
      <c r="P210" s="289"/>
      <c r="Q210" s="296"/>
      <c r="R210" s="185"/>
      <c r="S210" s="277"/>
      <c r="T210" s="663"/>
      <c r="U210" s="646">
        <f t="shared" si="65"/>
        <v>0</v>
      </c>
      <c r="V210" s="86"/>
      <c r="W210" s="782">
        <f t="shared" si="66"/>
        <v>0</v>
      </c>
      <c r="X210" s="81"/>
      <c r="Y210" s="782">
        <f t="shared" si="67"/>
        <v>0</v>
      </c>
      <c r="Z210" s="82"/>
      <c r="AA210" s="74"/>
    </row>
    <row r="211" spans="1:27" ht="11.25" customHeight="1">
      <c r="A211" s="84"/>
      <c r="B211" s="354"/>
      <c r="C211" s="404"/>
      <c r="D211" s="404"/>
      <c r="E211" s="354"/>
      <c r="F211" s="354"/>
      <c r="G211" s="354"/>
      <c r="H211" s="553"/>
      <c r="I211" s="189"/>
      <c r="J211" s="189"/>
      <c r="K211" s="189"/>
      <c r="L211" s="189"/>
      <c r="M211" s="189"/>
      <c r="N211" s="189"/>
      <c r="O211" s="278"/>
      <c r="P211" s="278"/>
      <c r="Q211" s="193"/>
      <c r="R211" s="280"/>
      <c r="S211" s="189"/>
      <c r="T211" s="391"/>
      <c r="U211" s="643"/>
      <c r="V211" s="74"/>
      <c r="W211" s="784"/>
      <c r="X211" s="74"/>
      <c r="Y211" s="784"/>
      <c r="Z211" s="74"/>
      <c r="AA211" s="74"/>
    </row>
    <row r="212" spans="1:27" ht="11.25" customHeight="1">
      <c r="A212" s="80"/>
      <c r="B212" s="351" t="s">
        <v>292</v>
      </c>
      <c r="C212" s="400">
        <v>0.72</v>
      </c>
      <c r="D212" s="408">
        <f t="shared" ref="D212:D217" si="68">0.453592*C212</f>
        <v>0.32658623999999997</v>
      </c>
      <c r="E212" s="479" t="s">
        <v>293</v>
      </c>
      <c r="F212" s="479" t="s">
        <v>67</v>
      </c>
      <c r="G212" s="425">
        <v>10</v>
      </c>
      <c r="H212" s="551">
        <v>36</v>
      </c>
      <c r="I212" s="241"/>
      <c r="J212" s="242"/>
      <c r="K212" s="243"/>
      <c r="L212" s="244"/>
      <c r="M212" s="245"/>
      <c r="N212" s="246"/>
      <c r="O212" s="282"/>
      <c r="P212" s="283"/>
      <c r="Q212" s="296"/>
      <c r="R212" s="186"/>
      <c r="S212" s="250"/>
      <c r="T212" s="663"/>
      <c r="U212" s="644">
        <f t="shared" ref="U212:U217" si="69">SUM(I212:P212,S212)*H212</f>
        <v>0</v>
      </c>
      <c r="V212" s="86"/>
      <c r="W212" s="780">
        <f t="shared" ref="W212:W217" si="70">SUM(I212:P212,S212)*G212</f>
        <v>0</v>
      </c>
      <c r="X212" s="81"/>
      <c r="Y212" s="780">
        <f t="shared" ref="Y212:Y217" si="71">SUM(I212:P212,S212)*D212</f>
        <v>0</v>
      </c>
      <c r="Z212" s="82"/>
      <c r="AA212" s="74"/>
    </row>
    <row r="213" spans="1:27" ht="11.25" customHeight="1">
      <c r="A213" s="80"/>
      <c r="B213" s="352" t="s">
        <v>292</v>
      </c>
      <c r="C213" s="409">
        <v>3.74</v>
      </c>
      <c r="D213" s="401">
        <f t="shared" si="68"/>
        <v>1.6964340800000002</v>
      </c>
      <c r="E213" s="480" t="s">
        <v>294</v>
      </c>
      <c r="F213" s="480" t="s">
        <v>42</v>
      </c>
      <c r="G213" s="426">
        <v>5</v>
      </c>
      <c r="H213" s="555">
        <v>63</v>
      </c>
      <c r="I213" s="251"/>
      <c r="J213" s="252"/>
      <c r="K213" s="253"/>
      <c r="L213" s="254"/>
      <c r="M213" s="255"/>
      <c r="N213" s="256"/>
      <c r="O213" s="284"/>
      <c r="P213" s="285"/>
      <c r="Q213" s="296"/>
      <c r="R213" s="187"/>
      <c r="S213" s="259"/>
      <c r="T213" s="663"/>
      <c r="U213" s="645">
        <f t="shared" si="69"/>
        <v>0</v>
      </c>
      <c r="V213" s="86"/>
      <c r="W213" s="781">
        <f t="shared" si="70"/>
        <v>0</v>
      </c>
      <c r="X213" s="81"/>
      <c r="Y213" s="781">
        <f t="shared" si="71"/>
        <v>0</v>
      </c>
      <c r="Z213" s="82"/>
      <c r="AA213" s="74"/>
    </row>
    <row r="214" spans="1:27" ht="11.25" customHeight="1">
      <c r="A214" s="80"/>
      <c r="B214" s="352" t="s">
        <v>292</v>
      </c>
      <c r="C214" s="409">
        <v>4.4800000000000004</v>
      </c>
      <c r="D214" s="401">
        <f t="shared" si="68"/>
        <v>2.0320921600000004</v>
      </c>
      <c r="E214" s="480" t="s">
        <v>295</v>
      </c>
      <c r="F214" s="480" t="s">
        <v>44</v>
      </c>
      <c r="G214" s="426">
        <v>5</v>
      </c>
      <c r="H214" s="555">
        <v>72</v>
      </c>
      <c r="I214" s="251"/>
      <c r="J214" s="252"/>
      <c r="K214" s="253"/>
      <c r="L214" s="254"/>
      <c r="M214" s="255"/>
      <c r="N214" s="256"/>
      <c r="O214" s="284"/>
      <c r="P214" s="285"/>
      <c r="Q214" s="296"/>
      <c r="R214" s="187"/>
      <c r="S214" s="259"/>
      <c r="T214" s="663"/>
      <c r="U214" s="645">
        <f t="shared" si="69"/>
        <v>0</v>
      </c>
      <c r="V214" s="86"/>
      <c r="W214" s="781">
        <f t="shared" si="70"/>
        <v>0</v>
      </c>
      <c r="X214" s="81"/>
      <c r="Y214" s="781">
        <f t="shared" si="71"/>
        <v>0</v>
      </c>
      <c r="Z214" s="82"/>
      <c r="AA214" s="74"/>
    </row>
    <row r="215" spans="1:27" ht="11.25" customHeight="1">
      <c r="A215" s="80"/>
      <c r="B215" s="352" t="s">
        <v>292</v>
      </c>
      <c r="C215" s="409">
        <v>8.74</v>
      </c>
      <c r="D215" s="401">
        <f t="shared" si="68"/>
        <v>3.9643940799999999</v>
      </c>
      <c r="E215" s="480" t="s">
        <v>296</v>
      </c>
      <c r="F215" s="480" t="s">
        <v>46</v>
      </c>
      <c r="G215" s="426">
        <v>5</v>
      </c>
      <c r="H215" s="555">
        <v>111</v>
      </c>
      <c r="I215" s="251"/>
      <c r="J215" s="252"/>
      <c r="K215" s="253"/>
      <c r="L215" s="254"/>
      <c r="M215" s="255"/>
      <c r="N215" s="256"/>
      <c r="O215" s="284"/>
      <c r="P215" s="285"/>
      <c r="Q215" s="296"/>
      <c r="R215" s="187"/>
      <c r="S215" s="259"/>
      <c r="T215" s="663"/>
      <c r="U215" s="645">
        <f t="shared" si="69"/>
        <v>0</v>
      </c>
      <c r="V215" s="86"/>
      <c r="W215" s="781">
        <f t="shared" si="70"/>
        <v>0</v>
      </c>
      <c r="X215" s="81"/>
      <c r="Y215" s="781">
        <f t="shared" si="71"/>
        <v>0</v>
      </c>
      <c r="Z215" s="82"/>
      <c r="AA215" s="74"/>
    </row>
    <row r="216" spans="1:27" ht="11.25" customHeight="1">
      <c r="A216" s="80"/>
      <c r="B216" s="353" t="s">
        <v>292</v>
      </c>
      <c r="C216" s="405">
        <v>7.32</v>
      </c>
      <c r="D216" s="401">
        <f t="shared" si="68"/>
        <v>3.3202934399999999</v>
      </c>
      <c r="E216" s="481" t="s">
        <v>297</v>
      </c>
      <c r="F216" s="481" t="s">
        <v>62</v>
      </c>
      <c r="G216" s="427">
        <v>2</v>
      </c>
      <c r="H216" s="556">
        <v>89</v>
      </c>
      <c r="I216" s="260"/>
      <c r="J216" s="261"/>
      <c r="K216" s="262"/>
      <c r="L216" s="263"/>
      <c r="M216" s="264"/>
      <c r="N216" s="265"/>
      <c r="O216" s="286"/>
      <c r="P216" s="287"/>
      <c r="Q216" s="296"/>
      <c r="R216" s="188"/>
      <c r="S216" s="268"/>
      <c r="T216" s="663"/>
      <c r="U216" s="645">
        <f t="shared" si="69"/>
        <v>0</v>
      </c>
      <c r="V216" s="86"/>
      <c r="W216" s="781">
        <f t="shared" si="70"/>
        <v>0</v>
      </c>
      <c r="X216" s="81"/>
      <c r="Y216" s="781">
        <f t="shared" si="71"/>
        <v>0</v>
      </c>
      <c r="Z216" s="82"/>
      <c r="AA216" s="74"/>
    </row>
    <row r="217" spans="1:27" ht="11.25" customHeight="1">
      <c r="A217" s="80"/>
      <c r="B217" s="349" t="s">
        <v>298</v>
      </c>
      <c r="C217" s="406">
        <f>SUM(C212:C216)</f>
        <v>25</v>
      </c>
      <c r="D217" s="401">
        <f t="shared" si="68"/>
        <v>11.3398</v>
      </c>
      <c r="E217" s="482" t="s">
        <v>299</v>
      </c>
      <c r="F217" s="482" t="s">
        <v>51</v>
      </c>
      <c r="G217" s="406">
        <f>SUM(G212:G216)</f>
        <v>27</v>
      </c>
      <c r="H217" s="558">
        <f>SUM(H212:H216)</f>
        <v>371</v>
      </c>
      <c r="I217" s="269"/>
      <c r="J217" s="270"/>
      <c r="K217" s="271"/>
      <c r="L217" s="272"/>
      <c r="M217" s="273"/>
      <c r="N217" s="274"/>
      <c r="O217" s="288"/>
      <c r="P217" s="289"/>
      <c r="Q217" s="296"/>
      <c r="R217" s="185"/>
      <c r="S217" s="277"/>
      <c r="T217" s="663"/>
      <c r="U217" s="646">
        <f t="shared" si="69"/>
        <v>0</v>
      </c>
      <c r="V217" s="86"/>
      <c r="W217" s="782">
        <f t="shared" si="70"/>
        <v>0</v>
      </c>
      <c r="X217" s="81"/>
      <c r="Y217" s="782">
        <f t="shared" si="71"/>
        <v>0</v>
      </c>
      <c r="Z217" s="82"/>
      <c r="AA217" s="74"/>
    </row>
    <row r="218" spans="1:27" ht="11.25" customHeight="1">
      <c r="A218" s="84"/>
      <c r="B218" s="354"/>
      <c r="C218" s="407"/>
      <c r="D218" s="459"/>
      <c r="E218" s="354"/>
      <c r="F218" s="354"/>
      <c r="G218" s="354"/>
      <c r="H218" s="553"/>
      <c r="I218" s="189"/>
      <c r="J218" s="189"/>
      <c r="K218" s="189"/>
      <c r="L218" s="189"/>
      <c r="M218" s="189"/>
      <c r="N218" s="189"/>
      <c r="O218" s="278"/>
      <c r="P218" s="278"/>
      <c r="Q218" s="193"/>
      <c r="R218" s="280"/>
      <c r="S218" s="189"/>
      <c r="T218" s="391"/>
      <c r="U218" s="643"/>
      <c r="V218" s="74"/>
      <c r="W218" s="784"/>
      <c r="X218" s="74"/>
      <c r="Y218" s="784"/>
      <c r="Z218" s="74"/>
      <c r="AA218" s="74"/>
    </row>
    <row r="219" spans="1:27" ht="11.25" customHeight="1">
      <c r="A219" s="80"/>
      <c r="B219" s="351" t="s">
        <v>300</v>
      </c>
      <c r="C219" s="408">
        <v>15</v>
      </c>
      <c r="D219" s="408">
        <f>0.453592*C219</f>
        <v>6.8038799999999995</v>
      </c>
      <c r="E219" s="479" t="s">
        <v>301</v>
      </c>
      <c r="F219" s="479" t="s">
        <v>62</v>
      </c>
      <c r="G219" s="425">
        <v>5</v>
      </c>
      <c r="H219" s="551">
        <v>169</v>
      </c>
      <c r="I219" s="241"/>
      <c r="J219" s="242"/>
      <c r="K219" s="243"/>
      <c r="L219" s="244"/>
      <c r="M219" s="245"/>
      <c r="N219" s="246"/>
      <c r="O219" s="282"/>
      <c r="P219" s="283"/>
      <c r="Q219" s="296"/>
      <c r="R219" s="186"/>
      <c r="S219" s="250"/>
      <c r="T219" s="663"/>
      <c r="U219" s="644">
        <f>SUM(I219:P219,S219)*H219</f>
        <v>0</v>
      </c>
      <c r="V219" s="86"/>
      <c r="W219" s="780">
        <f>SUM(I219:P219,S219)*G219</f>
        <v>0</v>
      </c>
      <c r="X219" s="81"/>
      <c r="Y219" s="780">
        <f>SUM(I219:P219,S219)*D219</f>
        <v>0</v>
      </c>
      <c r="Z219" s="82"/>
      <c r="AA219" s="74"/>
    </row>
    <row r="220" spans="1:27" ht="11.25" customHeight="1">
      <c r="A220" s="80"/>
      <c r="B220" s="352" t="s">
        <v>300</v>
      </c>
      <c r="C220" s="409">
        <v>4.4800000000000004</v>
      </c>
      <c r="D220" s="401">
        <f>0.453592*C220</f>
        <v>2.0320921600000004</v>
      </c>
      <c r="E220" s="480" t="s">
        <v>302</v>
      </c>
      <c r="F220" s="480" t="s">
        <v>73</v>
      </c>
      <c r="G220" s="426">
        <v>1</v>
      </c>
      <c r="H220" s="555">
        <v>61</v>
      </c>
      <c r="I220" s="251"/>
      <c r="J220" s="252"/>
      <c r="K220" s="253"/>
      <c r="L220" s="254"/>
      <c r="M220" s="255"/>
      <c r="N220" s="256"/>
      <c r="O220" s="284"/>
      <c r="P220" s="285"/>
      <c r="Q220" s="296"/>
      <c r="R220" s="187"/>
      <c r="S220" s="259"/>
      <c r="T220" s="663"/>
      <c r="U220" s="645">
        <f>SUM(I220:P220,S220)*H220</f>
        <v>0</v>
      </c>
      <c r="V220" s="86"/>
      <c r="W220" s="781">
        <f>SUM(I220:P220,S220)*G220</f>
        <v>0</v>
      </c>
      <c r="X220" s="81"/>
      <c r="Y220" s="781">
        <f>SUM(I220:P220,S220)*D220</f>
        <v>0</v>
      </c>
      <c r="Z220" s="82"/>
      <c r="AA220" s="74"/>
    </row>
    <row r="221" spans="1:27" ht="11.25" customHeight="1">
      <c r="A221" s="80"/>
      <c r="B221" s="353" t="s">
        <v>300</v>
      </c>
      <c r="C221" s="405">
        <v>8.42</v>
      </c>
      <c r="D221" s="401">
        <f>0.453592*C221</f>
        <v>3.81924464</v>
      </c>
      <c r="E221" s="481" t="s">
        <v>303</v>
      </c>
      <c r="F221" s="481" t="s">
        <v>75</v>
      </c>
      <c r="G221" s="427">
        <v>1</v>
      </c>
      <c r="H221" s="556">
        <v>97</v>
      </c>
      <c r="I221" s="260"/>
      <c r="J221" s="261"/>
      <c r="K221" s="262"/>
      <c r="L221" s="263"/>
      <c r="M221" s="264"/>
      <c r="N221" s="265"/>
      <c r="O221" s="286"/>
      <c r="P221" s="287"/>
      <c r="Q221" s="296"/>
      <c r="R221" s="188"/>
      <c r="S221" s="268"/>
      <c r="T221" s="663"/>
      <c r="U221" s="645">
        <f>SUM(I221:P221,S221)*H221</f>
        <v>0</v>
      </c>
      <c r="V221" s="86"/>
      <c r="W221" s="781">
        <f>SUM(I221:P221,S221)*G221</f>
        <v>0</v>
      </c>
      <c r="X221" s="81"/>
      <c r="Y221" s="781">
        <f>SUM(I221:P221,S221)*D221</f>
        <v>0</v>
      </c>
      <c r="Z221" s="82"/>
      <c r="AA221" s="74"/>
    </row>
    <row r="222" spans="1:27" ht="11.25" customHeight="1">
      <c r="A222" s="80"/>
      <c r="B222" s="349" t="s">
        <v>304</v>
      </c>
      <c r="C222" s="403">
        <f>SUM(C219:C221)</f>
        <v>27.9</v>
      </c>
      <c r="D222" s="402">
        <f>0.453592*C222</f>
        <v>12.6552168</v>
      </c>
      <c r="E222" s="482" t="s">
        <v>305</v>
      </c>
      <c r="F222" s="482" t="s">
        <v>51</v>
      </c>
      <c r="G222" s="524">
        <f>SUM(G219:G221)</f>
        <v>7</v>
      </c>
      <c r="H222" s="558">
        <f>SUM(H219:H221)</f>
        <v>327</v>
      </c>
      <c r="I222" s="269"/>
      <c r="J222" s="270"/>
      <c r="K222" s="271"/>
      <c r="L222" s="272"/>
      <c r="M222" s="273"/>
      <c r="N222" s="274"/>
      <c r="O222" s="288"/>
      <c r="P222" s="289"/>
      <c r="Q222" s="296"/>
      <c r="R222" s="185"/>
      <c r="S222" s="277"/>
      <c r="T222" s="663"/>
      <c r="U222" s="646">
        <f>SUM(I222:P222,S222)*H222</f>
        <v>0</v>
      </c>
      <c r="V222" s="86"/>
      <c r="W222" s="782">
        <f>SUM(I222:P222,S222)*G222</f>
        <v>0</v>
      </c>
      <c r="X222" s="81"/>
      <c r="Y222" s="782">
        <f>SUM(I222:P222,S222)*D222</f>
        <v>0</v>
      </c>
      <c r="Z222" s="82"/>
      <c r="AA222" s="74"/>
    </row>
    <row r="223" spans="1:27" ht="11.25" customHeight="1">
      <c r="A223" s="84"/>
      <c r="B223" s="354"/>
      <c r="C223" s="407"/>
      <c r="D223" s="407"/>
      <c r="E223" s="354"/>
      <c r="F223" s="354"/>
      <c r="G223" s="354"/>
      <c r="H223" s="553"/>
      <c r="I223" s="189"/>
      <c r="J223" s="189"/>
      <c r="K223" s="189"/>
      <c r="L223" s="189"/>
      <c r="M223" s="189"/>
      <c r="N223" s="189"/>
      <c r="O223" s="278"/>
      <c r="P223" s="278"/>
      <c r="Q223" s="193"/>
      <c r="R223" s="280"/>
      <c r="S223" s="189"/>
      <c r="T223" s="391"/>
      <c r="U223" s="643"/>
      <c r="V223" s="74"/>
      <c r="W223" s="784"/>
      <c r="X223" s="74"/>
      <c r="Y223" s="784"/>
      <c r="Z223" s="74"/>
      <c r="AA223" s="74"/>
    </row>
    <row r="224" spans="1:27" ht="11.25" customHeight="1">
      <c r="A224" s="80"/>
      <c r="B224" s="351" t="s">
        <v>306</v>
      </c>
      <c r="C224" s="400">
        <v>1.26</v>
      </c>
      <c r="D224" s="408">
        <f t="shared" ref="D224:D232" si="72">0.453592*C224</f>
        <v>0.57152592000000002</v>
      </c>
      <c r="E224" s="479" t="s">
        <v>307</v>
      </c>
      <c r="F224" s="479" t="s">
        <v>67</v>
      </c>
      <c r="G224" s="425">
        <v>10</v>
      </c>
      <c r="H224" s="551">
        <v>42</v>
      </c>
      <c r="I224" s="241"/>
      <c r="J224" s="242"/>
      <c r="K224" s="243"/>
      <c r="L224" s="244"/>
      <c r="M224" s="245"/>
      <c r="N224" s="246"/>
      <c r="O224" s="282"/>
      <c r="P224" s="283"/>
      <c r="Q224" s="296"/>
      <c r="R224" s="186"/>
      <c r="S224" s="250"/>
      <c r="T224" s="663"/>
      <c r="U224" s="644">
        <f t="shared" ref="U224:U232" si="73">SUM(I224:P224,S224)*H224</f>
        <v>0</v>
      </c>
      <c r="V224" s="86"/>
      <c r="W224" s="780">
        <f t="shared" ref="W224:W232" si="74">SUM(I224:P224,S224)*G224</f>
        <v>0</v>
      </c>
      <c r="X224" s="81"/>
      <c r="Y224" s="780">
        <f t="shared" ref="Y224:Y232" si="75">SUM(I224:P224,S224)*D224</f>
        <v>0</v>
      </c>
      <c r="Z224" s="82"/>
      <c r="AA224" s="74"/>
    </row>
    <row r="225" spans="1:27" ht="11.25" customHeight="1">
      <c r="A225" s="80"/>
      <c r="B225" s="352" t="s">
        <v>306</v>
      </c>
      <c r="C225" s="409">
        <v>3.74</v>
      </c>
      <c r="D225" s="401">
        <f t="shared" si="72"/>
        <v>1.6964340800000002</v>
      </c>
      <c r="E225" s="480" t="s">
        <v>308</v>
      </c>
      <c r="F225" s="480" t="s">
        <v>42</v>
      </c>
      <c r="G225" s="426">
        <v>5</v>
      </c>
      <c r="H225" s="555">
        <v>62</v>
      </c>
      <c r="I225" s="251"/>
      <c r="J225" s="252"/>
      <c r="K225" s="253"/>
      <c r="L225" s="254"/>
      <c r="M225" s="255"/>
      <c r="N225" s="256"/>
      <c r="O225" s="284"/>
      <c r="P225" s="285"/>
      <c r="Q225" s="296"/>
      <c r="R225" s="187"/>
      <c r="S225" s="259"/>
      <c r="T225" s="663"/>
      <c r="U225" s="645">
        <f t="shared" si="73"/>
        <v>0</v>
      </c>
      <c r="V225" s="86"/>
      <c r="W225" s="781">
        <f t="shared" si="74"/>
        <v>0</v>
      </c>
      <c r="X225" s="81"/>
      <c r="Y225" s="781">
        <f t="shared" si="75"/>
        <v>0</v>
      </c>
      <c r="Z225" s="82"/>
      <c r="AA225" s="74"/>
    </row>
    <row r="226" spans="1:27" ht="11.25" customHeight="1">
      <c r="A226" s="80"/>
      <c r="B226" s="352" t="s">
        <v>306</v>
      </c>
      <c r="C226" s="409">
        <v>5.22</v>
      </c>
      <c r="D226" s="401">
        <f t="shared" si="72"/>
        <v>2.3677502399999999</v>
      </c>
      <c r="E226" s="480" t="s">
        <v>309</v>
      </c>
      <c r="F226" s="480" t="s">
        <v>44</v>
      </c>
      <c r="G226" s="426">
        <v>5</v>
      </c>
      <c r="H226" s="555">
        <v>79</v>
      </c>
      <c r="I226" s="251"/>
      <c r="J226" s="252"/>
      <c r="K226" s="253"/>
      <c r="L226" s="254"/>
      <c r="M226" s="255"/>
      <c r="N226" s="256"/>
      <c r="O226" s="284"/>
      <c r="P226" s="285"/>
      <c r="Q226" s="296"/>
      <c r="R226" s="187"/>
      <c r="S226" s="259"/>
      <c r="T226" s="663"/>
      <c r="U226" s="645">
        <f t="shared" si="73"/>
        <v>0</v>
      </c>
      <c r="V226" s="86"/>
      <c r="W226" s="781">
        <f t="shared" si="74"/>
        <v>0</v>
      </c>
      <c r="X226" s="81"/>
      <c r="Y226" s="781">
        <f t="shared" si="75"/>
        <v>0</v>
      </c>
      <c r="Z226" s="82"/>
      <c r="AA226" s="74"/>
    </row>
    <row r="227" spans="1:27" ht="11.25" customHeight="1">
      <c r="A227" s="80"/>
      <c r="B227" s="352" t="s">
        <v>306</v>
      </c>
      <c r="C227" s="409">
        <v>9.44</v>
      </c>
      <c r="D227" s="401">
        <f t="shared" si="72"/>
        <v>4.2819084799999994</v>
      </c>
      <c r="E227" s="480" t="s">
        <v>310</v>
      </c>
      <c r="F227" s="480" t="s">
        <v>46</v>
      </c>
      <c r="G227" s="426">
        <v>5</v>
      </c>
      <c r="H227" s="555">
        <v>117</v>
      </c>
      <c r="I227" s="251"/>
      <c r="J227" s="252"/>
      <c r="K227" s="253"/>
      <c r="L227" s="254"/>
      <c r="M227" s="255"/>
      <c r="N227" s="256"/>
      <c r="O227" s="284"/>
      <c r="P227" s="285"/>
      <c r="Q227" s="296"/>
      <c r="R227" s="187"/>
      <c r="S227" s="259"/>
      <c r="T227" s="663"/>
      <c r="U227" s="645">
        <f t="shared" si="73"/>
        <v>0</v>
      </c>
      <c r="V227" s="86"/>
      <c r="W227" s="781">
        <f t="shared" si="74"/>
        <v>0</v>
      </c>
      <c r="X227" s="81"/>
      <c r="Y227" s="781">
        <f t="shared" si="75"/>
        <v>0</v>
      </c>
      <c r="Z227" s="82"/>
      <c r="AA227" s="74"/>
    </row>
    <row r="228" spans="1:27" ht="11.25" customHeight="1">
      <c r="A228" s="80"/>
      <c r="B228" s="352" t="s">
        <v>306</v>
      </c>
      <c r="C228" s="409">
        <v>16.72</v>
      </c>
      <c r="D228" s="401">
        <f t="shared" si="72"/>
        <v>7.5840582399999992</v>
      </c>
      <c r="E228" s="480" t="s">
        <v>311</v>
      </c>
      <c r="F228" s="480" t="s">
        <v>62</v>
      </c>
      <c r="G228" s="426">
        <v>4</v>
      </c>
      <c r="H228" s="555">
        <v>213</v>
      </c>
      <c r="I228" s="251"/>
      <c r="J228" s="252"/>
      <c r="K228" s="253"/>
      <c r="L228" s="254"/>
      <c r="M228" s="255"/>
      <c r="N228" s="256"/>
      <c r="O228" s="284"/>
      <c r="P228" s="285"/>
      <c r="Q228" s="296"/>
      <c r="R228" s="187"/>
      <c r="S228" s="259"/>
      <c r="T228" s="663"/>
      <c r="U228" s="645">
        <f t="shared" si="73"/>
        <v>0</v>
      </c>
      <c r="V228" s="86"/>
      <c r="W228" s="781">
        <f t="shared" si="74"/>
        <v>0</v>
      </c>
      <c r="X228" s="81"/>
      <c r="Y228" s="781">
        <f t="shared" si="75"/>
        <v>0</v>
      </c>
      <c r="Z228" s="82"/>
      <c r="AA228" s="74"/>
    </row>
    <row r="229" spans="1:27" ht="11.25" customHeight="1">
      <c r="A229" s="80"/>
      <c r="B229" s="352" t="s">
        <v>306</v>
      </c>
      <c r="C229" s="409">
        <v>4.6399999999999997</v>
      </c>
      <c r="D229" s="401">
        <f t="shared" si="72"/>
        <v>2.1046668799999999</v>
      </c>
      <c r="E229" s="480" t="s">
        <v>312</v>
      </c>
      <c r="F229" s="480" t="s">
        <v>73</v>
      </c>
      <c r="G229" s="426">
        <v>1</v>
      </c>
      <c r="H229" s="555">
        <v>63</v>
      </c>
      <c r="I229" s="251"/>
      <c r="J229" s="252"/>
      <c r="K229" s="253"/>
      <c r="L229" s="254"/>
      <c r="M229" s="255"/>
      <c r="N229" s="256"/>
      <c r="O229" s="284"/>
      <c r="P229" s="285"/>
      <c r="Q229" s="296"/>
      <c r="R229" s="187"/>
      <c r="S229" s="259"/>
      <c r="T229" s="663"/>
      <c r="U229" s="645">
        <f t="shared" si="73"/>
        <v>0</v>
      </c>
      <c r="V229" s="86"/>
      <c r="W229" s="781">
        <f t="shared" si="74"/>
        <v>0</v>
      </c>
      <c r="X229" s="81"/>
      <c r="Y229" s="781">
        <f t="shared" si="75"/>
        <v>0</v>
      </c>
      <c r="Z229" s="82"/>
      <c r="AA229" s="74"/>
    </row>
    <row r="230" spans="1:27" ht="11.25" customHeight="1">
      <c r="A230" s="80"/>
      <c r="B230" s="352" t="s">
        <v>306</v>
      </c>
      <c r="C230" s="409">
        <v>11.14</v>
      </c>
      <c r="D230" s="401">
        <f t="shared" si="72"/>
        <v>5.0530148800000001</v>
      </c>
      <c r="E230" s="480" t="s">
        <v>313</v>
      </c>
      <c r="F230" s="480" t="s">
        <v>75</v>
      </c>
      <c r="G230" s="426">
        <v>1</v>
      </c>
      <c r="H230" s="555">
        <v>161</v>
      </c>
      <c r="I230" s="251"/>
      <c r="J230" s="252"/>
      <c r="K230" s="253"/>
      <c r="L230" s="254"/>
      <c r="M230" s="255"/>
      <c r="N230" s="256"/>
      <c r="O230" s="284"/>
      <c r="P230" s="285"/>
      <c r="Q230" s="296"/>
      <c r="R230" s="187"/>
      <c r="S230" s="259"/>
      <c r="T230" s="663"/>
      <c r="U230" s="645">
        <f t="shared" si="73"/>
        <v>0</v>
      </c>
      <c r="V230" s="86"/>
      <c r="W230" s="781">
        <f t="shared" si="74"/>
        <v>0</v>
      </c>
      <c r="X230" s="81"/>
      <c r="Y230" s="781">
        <f t="shared" si="75"/>
        <v>0</v>
      </c>
      <c r="Z230" s="82"/>
      <c r="AA230" s="74"/>
    </row>
    <row r="231" spans="1:27" ht="11.25" customHeight="1">
      <c r="A231" s="80"/>
      <c r="B231" s="353" t="s">
        <v>306</v>
      </c>
      <c r="C231" s="402">
        <v>25.4</v>
      </c>
      <c r="D231" s="401">
        <f t="shared" si="72"/>
        <v>11.521236799999999</v>
      </c>
      <c r="E231" s="481" t="s">
        <v>314</v>
      </c>
      <c r="F231" s="481" t="s">
        <v>87</v>
      </c>
      <c r="G231" s="427">
        <v>1</v>
      </c>
      <c r="H231" s="556">
        <v>252</v>
      </c>
      <c r="I231" s="260"/>
      <c r="J231" s="261"/>
      <c r="K231" s="262"/>
      <c r="L231" s="263"/>
      <c r="M231" s="264"/>
      <c r="N231" s="265"/>
      <c r="O231" s="286"/>
      <c r="P231" s="287"/>
      <c r="Q231" s="296"/>
      <c r="R231" s="188"/>
      <c r="S231" s="268"/>
      <c r="T231" s="663"/>
      <c r="U231" s="645">
        <f t="shared" si="73"/>
        <v>0</v>
      </c>
      <c r="V231" s="86"/>
      <c r="W231" s="781">
        <f t="shared" si="74"/>
        <v>0</v>
      </c>
      <c r="X231" s="81"/>
      <c r="Y231" s="781">
        <f t="shared" si="75"/>
        <v>0</v>
      </c>
      <c r="Z231" s="82"/>
      <c r="AA231" s="74"/>
    </row>
    <row r="232" spans="1:27" ht="11.25" customHeight="1">
      <c r="A232" s="80"/>
      <c r="B232" s="349" t="s">
        <v>315</v>
      </c>
      <c r="C232" s="403">
        <f>SUM(C224:C231)</f>
        <v>77.56</v>
      </c>
      <c r="D232" s="402">
        <f t="shared" si="72"/>
        <v>35.180595519999997</v>
      </c>
      <c r="E232" s="482" t="s">
        <v>316</v>
      </c>
      <c r="F232" s="482" t="s">
        <v>51</v>
      </c>
      <c r="G232" s="524">
        <f>SUM(G224:G231)</f>
        <v>32</v>
      </c>
      <c r="H232" s="558">
        <f>SUM(H224:H231)</f>
        <v>989</v>
      </c>
      <c r="I232" s="269"/>
      <c r="J232" s="270"/>
      <c r="K232" s="271"/>
      <c r="L232" s="272"/>
      <c r="M232" s="273"/>
      <c r="N232" s="274"/>
      <c r="O232" s="288"/>
      <c r="P232" s="289"/>
      <c r="Q232" s="296"/>
      <c r="R232" s="185"/>
      <c r="S232" s="277"/>
      <c r="T232" s="663"/>
      <c r="U232" s="646">
        <f t="shared" si="73"/>
        <v>0</v>
      </c>
      <c r="V232" s="86"/>
      <c r="W232" s="782">
        <f t="shared" si="74"/>
        <v>0</v>
      </c>
      <c r="X232" s="81"/>
      <c r="Y232" s="782">
        <f t="shared" si="75"/>
        <v>0</v>
      </c>
      <c r="Z232" s="82"/>
      <c r="AA232" s="74"/>
    </row>
    <row r="233" spans="1:27" ht="11.25" customHeight="1">
      <c r="A233" s="84"/>
      <c r="B233" s="354"/>
      <c r="C233" s="404"/>
      <c r="D233" s="404"/>
      <c r="E233" s="354"/>
      <c r="F233" s="354"/>
      <c r="G233" s="354"/>
      <c r="H233" s="553"/>
      <c r="I233" s="189"/>
      <c r="J233" s="189"/>
      <c r="K233" s="189"/>
      <c r="L233" s="189"/>
      <c r="M233" s="189"/>
      <c r="N233" s="189"/>
      <c r="O233" s="278"/>
      <c r="P233" s="278"/>
      <c r="Q233" s="193"/>
      <c r="R233" s="280"/>
      <c r="S233" s="189"/>
      <c r="T233" s="391"/>
      <c r="U233" s="643"/>
      <c r="V233" s="74"/>
      <c r="W233" s="784"/>
      <c r="X233" s="74"/>
      <c r="Y233" s="784"/>
      <c r="Z233" s="74"/>
      <c r="AA233" s="74"/>
    </row>
    <row r="234" spans="1:27" ht="11.25" customHeight="1">
      <c r="A234" s="80"/>
      <c r="B234" s="351" t="s">
        <v>317</v>
      </c>
      <c r="C234" s="400">
        <v>1.54</v>
      </c>
      <c r="D234" s="408">
        <f t="shared" ref="D234:D241" si="76">0.453592*C234</f>
        <v>0.69853167999999999</v>
      </c>
      <c r="E234" s="479" t="s">
        <v>318</v>
      </c>
      <c r="F234" s="483" t="s">
        <v>67</v>
      </c>
      <c r="G234" s="400">
        <v>10</v>
      </c>
      <c r="H234" s="551">
        <v>41</v>
      </c>
      <c r="I234" s="241"/>
      <c r="J234" s="242"/>
      <c r="K234" s="243"/>
      <c r="L234" s="244"/>
      <c r="M234" s="245"/>
      <c r="N234" s="246"/>
      <c r="O234" s="282"/>
      <c r="P234" s="283"/>
      <c r="Q234" s="296"/>
      <c r="R234" s="186"/>
      <c r="S234" s="250"/>
      <c r="T234" s="663"/>
      <c r="U234" s="644">
        <f t="shared" ref="U234:U241" si="77">SUM(I234:P234,S234)*H234</f>
        <v>0</v>
      </c>
      <c r="V234" s="86"/>
      <c r="W234" s="780">
        <f t="shared" ref="W234:W241" si="78">SUM(I234:P234,S234)*G234</f>
        <v>0</v>
      </c>
      <c r="X234" s="81"/>
      <c r="Y234" s="780">
        <f t="shared" ref="Y234:Y241" si="79">SUM(I234:P234,S234)*D234</f>
        <v>0</v>
      </c>
      <c r="Z234" s="82"/>
      <c r="AA234" s="74"/>
    </row>
    <row r="235" spans="1:27" ht="11.25" customHeight="1">
      <c r="A235" s="80"/>
      <c r="B235" s="352" t="s">
        <v>317</v>
      </c>
      <c r="C235" s="409">
        <v>3.2</v>
      </c>
      <c r="D235" s="401">
        <f t="shared" si="76"/>
        <v>1.4514944000000001</v>
      </c>
      <c r="E235" s="480" t="s">
        <v>319</v>
      </c>
      <c r="F235" s="484" t="s">
        <v>42</v>
      </c>
      <c r="G235" s="409">
        <v>5</v>
      </c>
      <c r="H235" s="555">
        <v>49</v>
      </c>
      <c r="I235" s="251"/>
      <c r="J235" s="252"/>
      <c r="K235" s="253"/>
      <c r="L235" s="254"/>
      <c r="M235" s="255"/>
      <c r="N235" s="256"/>
      <c r="O235" s="284"/>
      <c r="P235" s="285"/>
      <c r="Q235" s="296"/>
      <c r="R235" s="187"/>
      <c r="S235" s="259"/>
      <c r="T235" s="663"/>
      <c r="U235" s="645">
        <f t="shared" si="77"/>
        <v>0</v>
      </c>
      <c r="V235" s="86"/>
      <c r="W235" s="781">
        <f t="shared" si="78"/>
        <v>0</v>
      </c>
      <c r="X235" s="81"/>
      <c r="Y235" s="781">
        <f t="shared" si="79"/>
        <v>0</v>
      </c>
      <c r="Z235" s="82"/>
      <c r="AA235" s="74"/>
    </row>
    <row r="236" spans="1:27" ht="11.25" customHeight="1">
      <c r="A236" s="80"/>
      <c r="B236" s="352" t="s">
        <v>317</v>
      </c>
      <c r="C236" s="409">
        <v>5.27</v>
      </c>
      <c r="D236" s="401">
        <f t="shared" si="76"/>
        <v>2.3904298399999999</v>
      </c>
      <c r="E236" s="480" t="s">
        <v>320</v>
      </c>
      <c r="F236" s="484" t="s">
        <v>44</v>
      </c>
      <c r="G236" s="409">
        <v>5</v>
      </c>
      <c r="H236" s="555">
        <v>68</v>
      </c>
      <c r="I236" s="251"/>
      <c r="J236" s="252"/>
      <c r="K236" s="253"/>
      <c r="L236" s="254"/>
      <c r="M236" s="255"/>
      <c r="N236" s="256"/>
      <c r="O236" s="284"/>
      <c r="P236" s="285"/>
      <c r="Q236" s="296"/>
      <c r="R236" s="187"/>
      <c r="S236" s="259"/>
      <c r="T236" s="663"/>
      <c r="U236" s="645">
        <f t="shared" si="77"/>
        <v>0</v>
      </c>
      <c r="V236" s="86"/>
      <c r="W236" s="781">
        <f t="shared" si="78"/>
        <v>0</v>
      </c>
      <c r="X236" s="81"/>
      <c r="Y236" s="781">
        <f t="shared" si="79"/>
        <v>0</v>
      </c>
      <c r="Z236" s="82"/>
      <c r="AA236" s="74"/>
    </row>
    <row r="237" spans="1:27" ht="11.25" customHeight="1">
      <c r="A237" s="80"/>
      <c r="B237" s="352" t="s">
        <v>317</v>
      </c>
      <c r="C237" s="409">
        <v>7.13</v>
      </c>
      <c r="D237" s="401">
        <f t="shared" si="76"/>
        <v>3.2341109599999998</v>
      </c>
      <c r="E237" s="480" t="s">
        <v>321</v>
      </c>
      <c r="F237" s="484" t="s">
        <v>46</v>
      </c>
      <c r="G237" s="409">
        <v>5</v>
      </c>
      <c r="H237" s="555">
        <v>92</v>
      </c>
      <c r="I237" s="251"/>
      <c r="J237" s="252"/>
      <c r="K237" s="253"/>
      <c r="L237" s="254"/>
      <c r="M237" s="255"/>
      <c r="N237" s="256"/>
      <c r="O237" s="284"/>
      <c r="P237" s="285"/>
      <c r="Q237" s="296"/>
      <c r="R237" s="187"/>
      <c r="S237" s="259"/>
      <c r="T237" s="663"/>
      <c r="U237" s="645">
        <f t="shared" si="77"/>
        <v>0</v>
      </c>
      <c r="V237" s="86"/>
      <c r="W237" s="781">
        <f t="shared" si="78"/>
        <v>0</v>
      </c>
      <c r="X237" s="81"/>
      <c r="Y237" s="781">
        <f t="shared" si="79"/>
        <v>0</v>
      </c>
      <c r="Z237" s="82"/>
      <c r="AA237" s="74"/>
    </row>
    <row r="238" spans="1:27" ht="11.25" customHeight="1">
      <c r="A238" s="80"/>
      <c r="B238" s="352" t="s">
        <v>317</v>
      </c>
      <c r="C238" s="409">
        <v>15.38</v>
      </c>
      <c r="D238" s="401">
        <f t="shared" si="76"/>
        <v>6.9762449600000007</v>
      </c>
      <c r="E238" s="480" t="s">
        <v>322</v>
      </c>
      <c r="F238" s="484" t="s">
        <v>62</v>
      </c>
      <c r="G238" s="409">
        <v>5</v>
      </c>
      <c r="H238" s="555">
        <v>166</v>
      </c>
      <c r="I238" s="251"/>
      <c r="J238" s="252"/>
      <c r="K238" s="253"/>
      <c r="L238" s="254"/>
      <c r="M238" s="255"/>
      <c r="N238" s="256"/>
      <c r="O238" s="284"/>
      <c r="P238" s="285"/>
      <c r="Q238" s="296"/>
      <c r="R238" s="187"/>
      <c r="S238" s="259"/>
      <c r="T238" s="663"/>
      <c r="U238" s="645">
        <f t="shared" si="77"/>
        <v>0</v>
      </c>
      <c r="V238" s="86"/>
      <c r="W238" s="781">
        <f t="shared" si="78"/>
        <v>0</v>
      </c>
      <c r="X238" s="81"/>
      <c r="Y238" s="781">
        <f t="shared" si="79"/>
        <v>0</v>
      </c>
      <c r="Z238" s="82"/>
      <c r="AA238" s="74"/>
    </row>
    <row r="239" spans="1:27" ht="11.25" customHeight="1">
      <c r="A239" s="80"/>
      <c r="B239" s="352" t="s">
        <v>317</v>
      </c>
      <c r="C239" s="409">
        <v>6.78</v>
      </c>
      <c r="D239" s="401">
        <f t="shared" si="76"/>
        <v>3.07535376</v>
      </c>
      <c r="E239" s="480" t="s">
        <v>323</v>
      </c>
      <c r="F239" s="484" t="s">
        <v>73</v>
      </c>
      <c r="G239" s="409">
        <v>1</v>
      </c>
      <c r="H239" s="555">
        <v>79</v>
      </c>
      <c r="I239" s="251"/>
      <c r="J239" s="252"/>
      <c r="K239" s="253"/>
      <c r="L239" s="254"/>
      <c r="M239" s="255"/>
      <c r="N239" s="256"/>
      <c r="O239" s="284"/>
      <c r="P239" s="285"/>
      <c r="Q239" s="296"/>
      <c r="R239" s="187"/>
      <c r="S239" s="259"/>
      <c r="T239" s="663"/>
      <c r="U239" s="645">
        <f t="shared" si="77"/>
        <v>0</v>
      </c>
      <c r="V239" s="86"/>
      <c r="W239" s="781">
        <f t="shared" si="78"/>
        <v>0</v>
      </c>
      <c r="X239" s="81"/>
      <c r="Y239" s="781">
        <f t="shared" si="79"/>
        <v>0</v>
      </c>
      <c r="Z239" s="82"/>
      <c r="AA239" s="74"/>
    </row>
    <row r="240" spans="1:27" ht="11.25" customHeight="1">
      <c r="A240" s="80"/>
      <c r="B240" s="353" t="s">
        <v>317</v>
      </c>
      <c r="C240" s="405">
        <v>9.2799999999999994</v>
      </c>
      <c r="D240" s="401">
        <f t="shared" si="76"/>
        <v>4.2093337599999998</v>
      </c>
      <c r="E240" s="481" t="s">
        <v>324</v>
      </c>
      <c r="F240" s="485" t="s">
        <v>75</v>
      </c>
      <c r="G240" s="405">
        <v>1</v>
      </c>
      <c r="H240" s="556">
        <v>101</v>
      </c>
      <c r="I240" s="260"/>
      <c r="J240" s="261"/>
      <c r="K240" s="262"/>
      <c r="L240" s="263"/>
      <c r="M240" s="264"/>
      <c r="N240" s="265"/>
      <c r="O240" s="286"/>
      <c r="P240" s="287"/>
      <c r="Q240" s="296"/>
      <c r="R240" s="188"/>
      <c r="S240" s="268"/>
      <c r="T240" s="663"/>
      <c r="U240" s="645">
        <f t="shared" si="77"/>
        <v>0</v>
      </c>
      <c r="V240" s="86"/>
      <c r="W240" s="781">
        <f t="shared" si="78"/>
        <v>0</v>
      </c>
      <c r="X240" s="81"/>
      <c r="Y240" s="781">
        <f t="shared" si="79"/>
        <v>0</v>
      </c>
      <c r="Z240" s="82"/>
      <c r="AA240" s="74"/>
    </row>
    <row r="241" spans="1:27" ht="11.25" customHeight="1">
      <c r="A241" s="80"/>
      <c r="B241" s="349" t="s">
        <v>325</v>
      </c>
      <c r="C241" s="406">
        <f>SUM(C234:C240)</f>
        <v>48.580000000000005</v>
      </c>
      <c r="D241" s="401">
        <f t="shared" si="76"/>
        <v>22.035499360000003</v>
      </c>
      <c r="E241" s="482" t="s">
        <v>326</v>
      </c>
      <c r="F241" s="482" t="s">
        <v>51</v>
      </c>
      <c r="G241" s="406">
        <f>SUM(G234:G240)</f>
        <v>32</v>
      </c>
      <c r="H241" s="558">
        <f>SUM(H234:H240)</f>
        <v>596</v>
      </c>
      <c r="I241" s="269"/>
      <c r="J241" s="270"/>
      <c r="K241" s="271"/>
      <c r="L241" s="272"/>
      <c r="M241" s="273"/>
      <c r="N241" s="274"/>
      <c r="O241" s="288"/>
      <c r="P241" s="289"/>
      <c r="Q241" s="296"/>
      <c r="R241" s="185"/>
      <c r="S241" s="277"/>
      <c r="T241" s="663"/>
      <c r="U241" s="646">
        <f t="shared" si="77"/>
        <v>0</v>
      </c>
      <c r="V241" s="86"/>
      <c r="W241" s="782">
        <f t="shared" si="78"/>
        <v>0</v>
      </c>
      <c r="X241" s="81"/>
      <c r="Y241" s="782">
        <f t="shared" si="79"/>
        <v>0</v>
      </c>
      <c r="Z241" s="82"/>
      <c r="AA241" s="74"/>
    </row>
    <row r="242" spans="1:27" ht="11.25" customHeight="1">
      <c r="A242" s="84"/>
      <c r="B242" s="354"/>
      <c r="C242" s="407"/>
      <c r="D242" s="459"/>
      <c r="E242" s="354"/>
      <c r="F242" s="407"/>
      <c r="G242" s="407"/>
      <c r="H242" s="553"/>
      <c r="I242" s="189"/>
      <c r="J242" s="189"/>
      <c r="K242" s="189"/>
      <c r="L242" s="189"/>
      <c r="M242" s="189"/>
      <c r="N242" s="189"/>
      <c r="O242" s="278"/>
      <c r="P242" s="278"/>
      <c r="Q242" s="193"/>
      <c r="R242" s="280"/>
      <c r="S242" s="189"/>
      <c r="T242" s="391"/>
      <c r="U242" s="643"/>
      <c r="V242" s="74"/>
      <c r="W242" s="784"/>
      <c r="X242" s="74"/>
      <c r="Y242" s="784"/>
      <c r="Z242" s="74"/>
      <c r="AA242" s="74"/>
    </row>
    <row r="243" spans="1:27" ht="11.25" customHeight="1">
      <c r="A243" s="80"/>
      <c r="B243" s="351" t="s">
        <v>327</v>
      </c>
      <c r="C243" s="408">
        <v>5.87</v>
      </c>
      <c r="D243" s="408">
        <f t="shared" ref="D243:D251" si="80">0.453592*C243</f>
        <v>2.6625850400000002</v>
      </c>
      <c r="E243" s="479" t="s">
        <v>328</v>
      </c>
      <c r="F243" s="479" t="s">
        <v>42</v>
      </c>
      <c r="G243" s="425">
        <v>5</v>
      </c>
      <c r="H243" s="551">
        <v>77</v>
      </c>
      <c r="I243" s="241"/>
      <c r="J243" s="242"/>
      <c r="K243" s="243"/>
      <c r="L243" s="244"/>
      <c r="M243" s="245"/>
      <c r="N243" s="246"/>
      <c r="O243" s="282"/>
      <c r="P243" s="283"/>
      <c r="Q243" s="296"/>
      <c r="R243" s="186"/>
      <c r="S243" s="250"/>
      <c r="T243" s="663"/>
      <c r="U243" s="644">
        <f t="shared" ref="U243:U251" si="81">SUM(I243:P243,S243)*H243</f>
        <v>0</v>
      </c>
      <c r="V243" s="86"/>
      <c r="W243" s="780">
        <f t="shared" ref="W243:W251" si="82">SUM(I243:P243,S243)*G243</f>
        <v>0</v>
      </c>
      <c r="X243" s="81"/>
      <c r="Y243" s="780">
        <f t="shared" ref="Y243:Y251" si="83">SUM(I243:P243,S243)*D243</f>
        <v>0</v>
      </c>
      <c r="Z243" s="82"/>
      <c r="AA243" s="74"/>
    </row>
    <row r="244" spans="1:27" ht="11.25" customHeight="1">
      <c r="A244" s="80"/>
      <c r="B244" s="352" t="s">
        <v>327</v>
      </c>
      <c r="C244" s="409">
        <v>12.89</v>
      </c>
      <c r="D244" s="401">
        <f t="shared" si="80"/>
        <v>5.84680088</v>
      </c>
      <c r="E244" s="480" t="s">
        <v>329</v>
      </c>
      <c r="F244" s="480" t="s">
        <v>44</v>
      </c>
      <c r="G244" s="409">
        <v>5</v>
      </c>
      <c r="H244" s="555">
        <v>144</v>
      </c>
      <c r="I244" s="251"/>
      <c r="J244" s="252"/>
      <c r="K244" s="253"/>
      <c r="L244" s="254"/>
      <c r="M244" s="255"/>
      <c r="N244" s="256"/>
      <c r="O244" s="284"/>
      <c r="P244" s="285"/>
      <c r="Q244" s="296"/>
      <c r="R244" s="187"/>
      <c r="S244" s="259"/>
      <c r="T244" s="663"/>
      <c r="U244" s="645">
        <f t="shared" si="81"/>
        <v>0</v>
      </c>
      <c r="V244" s="86"/>
      <c r="W244" s="781">
        <f t="shared" si="82"/>
        <v>0</v>
      </c>
      <c r="X244" s="81"/>
      <c r="Y244" s="781">
        <f t="shared" si="83"/>
        <v>0</v>
      </c>
      <c r="Z244" s="82"/>
      <c r="AA244" s="74"/>
    </row>
    <row r="245" spans="1:27" ht="11.25" customHeight="1">
      <c r="A245" s="80"/>
      <c r="B245" s="352" t="s">
        <v>327</v>
      </c>
      <c r="C245" s="409">
        <v>16.53</v>
      </c>
      <c r="D245" s="401">
        <f t="shared" si="80"/>
        <v>7.4978757600000003</v>
      </c>
      <c r="E245" s="480" t="s">
        <v>330</v>
      </c>
      <c r="F245" s="480" t="s">
        <v>46</v>
      </c>
      <c r="G245" s="409">
        <v>5</v>
      </c>
      <c r="H245" s="555">
        <v>180</v>
      </c>
      <c r="I245" s="251"/>
      <c r="J245" s="252"/>
      <c r="K245" s="253"/>
      <c r="L245" s="254"/>
      <c r="M245" s="255"/>
      <c r="N245" s="256"/>
      <c r="O245" s="284"/>
      <c r="P245" s="285"/>
      <c r="Q245" s="296"/>
      <c r="R245" s="187"/>
      <c r="S245" s="259"/>
      <c r="T245" s="663"/>
      <c r="U245" s="645">
        <f t="shared" si="81"/>
        <v>0</v>
      </c>
      <c r="V245" s="86"/>
      <c r="W245" s="781">
        <f t="shared" si="82"/>
        <v>0</v>
      </c>
      <c r="X245" s="81"/>
      <c r="Y245" s="781">
        <f t="shared" si="83"/>
        <v>0</v>
      </c>
      <c r="Z245" s="82"/>
      <c r="AA245" s="74"/>
    </row>
    <row r="246" spans="1:27" ht="11.25" customHeight="1">
      <c r="A246" s="80"/>
      <c r="B246" s="352" t="s">
        <v>327</v>
      </c>
      <c r="C246" s="409">
        <v>23.79</v>
      </c>
      <c r="D246" s="401">
        <f t="shared" si="80"/>
        <v>10.790953679999999</v>
      </c>
      <c r="E246" s="480" t="s">
        <v>331</v>
      </c>
      <c r="F246" s="480" t="s">
        <v>62</v>
      </c>
      <c r="G246" s="409">
        <v>5</v>
      </c>
      <c r="H246" s="555">
        <v>294</v>
      </c>
      <c r="I246" s="251"/>
      <c r="J246" s="252"/>
      <c r="K246" s="253"/>
      <c r="L246" s="254"/>
      <c r="M246" s="255"/>
      <c r="N246" s="256"/>
      <c r="O246" s="284"/>
      <c r="P246" s="285"/>
      <c r="Q246" s="296"/>
      <c r="R246" s="187"/>
      <c r="S246" s="259"/>
      <c r="T246" s="663"/>
      <c r="U246" s="645">
        <f t="shared" si="81"/>
        <v>0</v>
      </c>
      <c r="V246" s="86"/>
      <c r="W246" s="781">
        <f t="shared" si="82"/>
        <v>0</v>
      </c>
      <c r="X246" s="81"/>
      <c r="Y246" s="781">
        <f t="shared" si="83"/>
        <v>0</v>
      </c>
      <c r="Z246" s="82"/>
      <c r="AA246" s="74"/>
    </row>
    <row r="247" spans="1:27" ht="11.25" customHeight="1">
      <c r="A247" s="80"/>
      <c r="B247" s="352" t="s">
        <v>327</v>
      </c>
      <c r="C247" s="409">
        <v>10.039999999999999</v>
      </c>
      <c r="D247" s="401">
        <f t="shared" si="80"/>
        <v>4.5540636799999996</v>
      </c>
      <c r="E247" s="480" t="s">
        <v>332</v>
      </c>
      <c r="F247" s="480" t="s">
        <v>73</v>
      </c>
      <c r="G247" s="409">
        <v>1</v>
      </c>
      <c r="H247" s="555">
        <v>108</v>
      </c>
      <c r="I247" s="251"/>
      <c r="J247" s="252"/>
      <c r="K247" s="253"/>
      <c r="L247" s="254"/>
      <c r="M247" s="255"/>
      <c r="N247" s="256"/>
      <c r="O247" s="284"/>
      <c r="P247" s="285"/>
      <c r="Q247" s="296"/>
      <c r="R247" s="187"/>
      <c r="S247" s="259"/>
      <c r="T247" s="663"/>
      <c r="U247" s="645">
        <f t="shared" si="81"/>
        <v>0</v>
      </c>
      <c r="V247" s="86"/>
      <c r="W247" s="781">
        <f t="shared" si="82"/>
        <v>0</v>
      </c>
      <c r="X247" s="81"/>
      <c r="Y247" s="781">
        <f t="shared" si="83"/>
        <v>0</v>
      </c>
      <c r="Z247" s="82"/>
      <c r="AA247" s="74"/>
    </row>
    <row r="248" spans="1:27" ht="11.25" customHeight="1">
      <c r="A248" s="80"/>
      <c r="B248" s="352" t="s">
        <v>327</v>
      </c>
      <c r="C248" s="409">
        <v>12.28</v>
      </c>
      <c r="D248" s="401">
        <f t="shared" si="80"/>
        <v>5.5701097599999994</v>
      </c>
      <c r="E248" s="480" t="s">
        <v>333</v>
      </c>
      <c r="F248" s="480" t="s">
        <v>75</v>
      </c>
      <c r="G248" s="409">
        <v>1</v>
      </c>
      <c r="H248" s="555">
        <v>131</v>
      </c>
      <c r="I248" s="251"/>
      <c r="J248" s="252"/>
      <c r="K248" s="253"/>
      <c r="L248" s="254"/>
      <c r="M248" s="255"/>
      <c r="N248" s="256"/>
      <c r="O248" s="284"/>
      <c r="P248" s="285"/>
      <c r="Q248" s="296"/>
      <c r="R248" s="187"/>
      <c r="S248" s="259"/>
      <c r="T248" s="663"/>
      <c r="U248" s="645">
        <f t="shared" si="81"/>
        <v>0</v>
      </c>
      <c r="V248" s="86"/>
      <c r="W248" s="781">
        <f t="shared" si="82"/>
        <v>0</v>
      </c>
      <c r="X248" s="81"/>
      <c r="Y248" s="781">
        <f t="shared" si="83"/>
        <v>0</v>
      </c>
      <c r="Z248" s="82"/>
      <c r="AA248" s="74"/>
    </row>
    <row r="249" spans="1:27" ht="11.25" customHeight="1">
      <c r="A249" s="80"/>
      <c r="B249" s="352" t="s">
        <v>327</v>
      </c>
      <c r="C249" s="409">
        <v>30.09</v>
      </c>
      <c r="D249" s="401">
        <f t="shared" si="80"/>
        <v>13.64858328</v>
      </c>
      <c r="E249" s="480" t="s">
        <v>334</v>
      </c>
      <c r="F249" s="480" t="s">
        <v>87</v>
      </c>
      <c r="G249" s="409">
        <v>1</v>
      </c>
      <c r="H249" s="555">
        <v>291</v>
      </c>
      <c r="I249" s="251"/>
      <c r="J249" s="252"/>
      <c r="K249" s="253"/>
      <c r="L249" s="254"/>
      <c r="M249" s="255"/>
      <c r="N249" s="256"/>
      <c r="O249" s="284"/>
      <c r="P249" s="285"/>
      <c r="Q249" s="296"/>
      <c r="R249" s="187"/>
      <c r="S249" s="259"/>
      <c r="T249" s="663"/>
      <c r="U249" s="645">
        <f t="shared" si="81"/>
        <v>0</v>
      </c>
      <c r="V249" s="86"/>
      <c r="W249" s="781">
        <f t="shared" si="82"/>
        <v>0</v>
      </c>
      <c r="X249" s="81"/>
      <c r="Y249" s="781">
        <f t="shared" si="83"/>
        <v>0</v>
      </c>
      <c r="Z249" s="82"/>
      <c r="AA249" s="74"/>
    </row>
    <row r="250" spans="1:27" ht="11.25" customHeight="1">
      <c r="A250" s="80"/>
      <c r="B250" s="353" t="s">
        <v>327</v>
      </c>
      <c r="C250" s="405">
        <v>31.68</v>
      </c>
      <c r="D250" s="401">
        <f t="shared" si="80"/>
        <v>14.369794559999999</v>
      </c>
      <c r="E250" s="481" t="s">
        <v>335</v>
      </c>
      <c r="F250" s="485" t="s">
        <v>89</v>
      </c>
      <c r="G250" s="405">
        <v>1</v>
      </c>
      <c r="H250" s="556">
        <v>306</v>
      </c>
      <c r="I250" s="260"/>
      <c r="J250" s="261"/>
      <c r="K250" s="262"/>
      <c r="L250" s="263"/>
      <c r="M250" s="264"/>
      <c r="N250" s="265"/>
      <c r="O250" s="286"/>
      <c r="P250" s="287"/>
      <c r="Q250" s="296"/>
      <c r="R250" s="188"/>
      <c r="S250" s="268"/>
      <c r="T250" s="663"/>
      <c r="U250" s="645">
        <f t="shared" si="81"/>
        <v>0</v>
      </c>
      <c r="V250" s="86"/>
      <c r="W250" s="781">
        <f t="shared" si="82"/>
        <v>0</v>
      </c>
      <c r="X250" s="81"/>
      <c r="Y250" s="781">
        <f t="shared" si="83"/>
        <v>0</v>
      </c>
      <c r="Z250" s="82"/>
      <c r="AA250" s="74"/>
    </row>
    <row r="251" spans="1:27" ht="11.25" customHeight="1">
      <c r="A251" s="80"/>
      <c r="B251" s="349" t="s">
        <v>336</v>
      </c>
      <c r="C251" s="403">
        <f>SUM(C243:C250)</f>
        <v>143.17000000000002</v>
      </c>
      <c r="D251" s="402">
        <f t="shared" si="80"/>
        <v>64.940766640000007</v>
      </c>
      <c r="E251" s="482" t="s">
        <v>337</v>
      </c>
      <c r="F251" s="482" t="s">
        <v>51</v>
      </c>
      <c r="G251" s="524">
        <f>SUM(G243:G250)</f>
        <v>24</v>
      </c>
      <c r="H251" s="558">
        <f>SUM(H243:H250)</f>
        <v>1531</v>
      </c>
      <c r="I251" s="269"/>
      <c r="J251" s="270"/>
      <c r="K251" s="271"/>
      <c r="L251" s="272"/>
      <c r="M251" s="273"/>
      <c r="N251" s="274"/>
      <c r="O251" s="288"/>
      <c r="P251" s="289"/>
      <c r="Q251" s="296"/>
      <c r="R251" s="185"/>
      <c r="S251" s="277"/>
      <c r="T251" s="663"/>
      <c r="U251" s="646">
        <f t="shared" si="81"/>
        <v>0</v>
      </c>
      <c r="V251" s="86"/>
      <c r="W251" s="782">
        <f t="shared" si="82"/>
        <v>0</v>
      </c>
      <c r="X251" s="81"/>
      <c r="Y251" s="782">
        <f t="shared" si="83"/>
        <v>0</v>
      </c>
      <c r="Z251" s="82"/>
      <c r="AA251" s="74"/>
    </row>
    <row r="252" spans="1:27" ht="11.25" customHeight="1">
      <c r="A252" s="84"/>
      <c r="B252" s="355"/>
      <c r="C252" s="357"/>
      <c r="D252" s="357"/>
      <c r="E252" s="355"/>
      <c r="F252" s="357"/>
      <c r="G252" s="357"/>
      <c r="H252" s="559"/>
      <c r="I252" s="190"/>
      <c r="J252" s="190"/>
      <c r="K252" s="190"/>
      <c r="L252" s="190"/>
      <c r="M252" s="290"/>
      <c r="N252" s="190"/>
      <c r="O252" s="291"/>
      <c r="P252" s="291"/>
      <c r="Q252" s="193"/>
      <c r="R252" s="292"/>
      <c r="S252" s="190"/>
      <c r="T252" s="391"/>
      <c r="U252" s="658"/>
      <c r="V252" s="74"/>
      <c r="W252" s="786"/>
      <c r="X252" s="74"/>
      <c r="Y252" s="786"/>
      <c r="Z252" s="74"/>
      <c r="AA252" s="74"/>
    </row>
    <row r="253" spans="1:27" ht="11.25" customHeight="1">
      <c r="A253" s="84"/>
      <c r="B253" s="356" t="s">
        <v>338</v>
      </c>
      <c r="C253" s="410"/>
      <c r="D253" s="410"/>
      <c r="E253" s="446"/>
      <c r="F253" s="410"/>
      <c r="G253" s="410"/>
      <c r="H253" s="560"/>
      <c r="I253" s="204"/>
      <c r="J253" s="204"/>
      <c r="K253" s="204"/>
      <c r="L253" s="204"/>
      <c r="M253" s="293"/>
      <c r="N253" s="204"/>
      <c r="O253" s="294"/>
      <c r="P253" s="294"/>
      <c r="Q253" s="193"/>
      <c r="R253" s="295"/>
      <c r="S253" s="204"/>
      <c r="T253" s="391"/>
      <c r="U253" s="661"/>
      <c r="V253" s="74"/>
      <c r="W253" s="787"/>
      <c r="X253" s="74"/>
      <c r="Y253" s="787"/>
      <c r="Z253" s="74"/>
      <c r="AA253" s="74"/>
    </row>
    <row r="254" spans="1:27" ht="11.25" customHeight="1">
      <c r="A254" s="80"/>
      <c r="B254" s="351" t="s">
        <v>339</v>
      </c>
      <c r="C254" s="400">
        <v>16.420000000000002</v>
      </c>
      <c r="D254" s="408">
        <f>0.453592*C254</f>
        <v>7.4479806400000008</v>
      </c>
      <c r="E254" s="479" t="s">
        <v>340</v>
      </c>
      <c r="F254" s="479" t="s">
        <v>87</v>
      </c>
      <c r="G254" s="425">
        <v>1</v>
      </c>
      <c r="H254" s="551">
        <v>170</v>
      </c>
      <c r="I254" s="241"/>
      <c r="J254" s="242"/>
      <c r="K254" s="243"/>
      <c r="L254" s="244"/>
      <c r="M254" s="245"/>
      <c r="N254" s="246"/>
      <c r="O254" s="282"/>
      <c r="P254" s="283"/>
      <c r="Q254" s="296"/>
      <c r="R254" s="186"/>
      <c r="S254" s="250"/>
      <c r="T254" s="663"/>
      <c r="U254" s="644">
        <f>SUM(I254:P254,S254)*H254</f>
        <v>0</v>
      </c>
      <c r="V254" s="86"/>
      <c r="W254" s="780">
        <f>SUM(I254:P254,S254)*G254</f>
        <v>0</v>
      </c>
      <c r="X254" s="81"/>
      <c r="Y254" s="780">
        <f>SUM(I254:P254,S254)*D254</f>
        <v>0</v>
      </c>
      <c r="Z254" s="82"/>
      <c r="AA254" s="74"/>
    </row>
    <row r="255" spans="1:27" ht="11.25" customHeight="1">
      <c r="A255" s="80"/>
      <c r="B255" s="352" t="s">
        <v>341</v>
      </c>
      <c r="C255" s="409">
        <v>20.079999999999998</v>
      </c>
      <c r="D255" s="401">
        <f>0.453592*C255</f>
        <v>9.1081273599999992</v>
      </c>
      <c r="E255" s="480" t="s">
        <v>342</v>
      </c>
      <c r="F255" s="480" t="s">
        <v>87</v>
      </c>
      <c r="G255" s="426">
        <v>1</v>
      </c>
      <c r="H255" s="555">
        <v>203</v>
      </c>
      <c r="I255" s="251"/>
      <c r="J255" s="252"/>
      <c r="K255" s="253"/>
      <c r="L255" s="254"/>
      <c r="M255" s="255"/>
      <c r="N255" s="256"/>
      <c r="O255" s="284"/>
      <c r="P255" s="285"/>
      <c r="Q255" s="296"/>
      <c r="R255" s="187"/>
      <c r="S255" s="259"/>
      <c r="T255" s="663"/>
      <c r="U255" s="645">
        <f>SUM(I255:P255,S255)*H255</f>
        <v>0</v>
      </c>
      <c r="V255" s="86"/>
      <c r="W255" s="781">
        <f>SUM(I255:P255,S255)*G255</f>
        <v>0</v>
      </c>
      <c r="X255" s="81"/>
      <c r="Y255" s="781">
        <f>SUM(I255:P255,S255)*D255</f>
        <v>0</v>
      </c>
      <c r="Z255" s="82"/>
      <c r="AA255" s="74"/>
    </row>
    <row r="256" spans="1:27" ht="11.25" customHeight="1">
      <c r="A256" s="80"/>
      <c r="B256" s="353" t="s">
        <v>343</v>
      </c>
      <c r="C256" s="402">
        <v>26</v>
      </c>
      <c r="D256" s="401">
        <f>0.453592*C256</f>
        <v>11.793392000000001</v>
      </c>
      <c r="E256" s="481" t="s">
        <v>344</v>
      </c>
      <c r="F256" s="481" t="s">
        <v>89</v>
      </c>
      <c r="G256" s="427">
        <v>1</v>
      </c>
      <c r="H256" s="556">
        <v>257</v>
      </c>
      <c r="I256" s="260"/>
      <c r="J256" s="261"/>
      <c r="K256" s="262"/>
      <c r="L256" s="263"/>
      <c r="M256" s="264"/>
      <c r="N256" s="265"/>
      <c r="O256" s="286"/>
      <c r="P256" s="287"/>
      <c r="Q256" s="296"/>
      <c r="R256" s="188"/>
      <c r="S256" s="268"/>
      <c r="T256" s="663"/>
      <c r="U256" s="645">
        <f>SUM(I256:P256,S256)*H256</f>
        <v>0</v>
      </c>
      <c r="V256" s="86"/>
      <c r="W256" s="781">
        <f>SUM(I256:P256,S256)*G256</f>
        <v>0</v>
      </c>
      <c r="X256" s="81"/>
      <c r="Y256" s="781">
        <f>SUM(I256:P256,S256)*D256</f>
        <v>0</v>
      </c>
      <c r="Z256" s="82"/>
      <c r="AA256" s="74"/>
    </row>
    <row r="257" spans="1:27" ht="11.25" customHeight="1">
      <c r="A257" s="80"/>
      <c r="B257" s="349" t="s">
        <v>345</v>
      </c>
      <c r="C257" s="403">
        <f>SUM(C254:C256)</f>
        <v>62.5</v>
      </c>
      <c r="D257" s="402">
        <f>0.453592*C257</f>
        <v>28.349499999999999</v>
      </c>
      <c r="E257" s="482" t="s">
        <v>346</v>
      </c>
      <c r="F257" s="482" t="s">
        <v>51</v>
      </c>
      <c r="G257" s="524">
        <f>SUM(G254:G256)</f>
        <v>3</v>
      </c>
      <c r="H257" s="558">
        <f>SUM(H254:H256)</f>
        <v>630</v>
      </c>
      <c r="I257" s="269"/>
      <c r="J257" s="270"/>
      <c r="K257" s="271"/>
      <c r="L257" s="272"/>
      <c r="M257" s="273"/>
      <c r="N257" s="274"/>
      <c r="O257" s="288"/>
      <c r="P257" s="289"/>
      <c r="Q257" s="296"/>
      <c r="R257" s="185"/>
      <c r="S257" s="277"/>
      <c r="T257" s="663"/>
      <c r="U257" s="646">
        <f>SUM(I257:P257,S257)*H257</f>
        <v>0</v>
      </c>
      <c r="V257" s="86"/>
      <c r="W257" s="782">
        <f>SUM(I257:P257,S257)*G257</f>
        <v>0</v>
      </c>
      <c r="X257" s="81"/>
      <c r="Y257" s="782">
        <f>SUM(I257:P257,S257)*D257</f>
        <v>0</v>
      </c>
      <c r="Z257" s="82"/>
      <c r="AA257" s="74"/>
    </row>
    <row r="258" spans="1:27" ht="11.25" customHeight="1">
      <c r="A258" s="84"/>
      <c r="B258" s="354"/>
      <c r="C258" s="404"/>
      <c r="D258" s="404"/>
      <c r="E258" s="354"/>
      <c r="F258" s="354"/>
      <c r="G258" s="354"/>
      <c r="H258" s="553"/>
      <c r="I258" s="189"/>
      <c r="J258" s="189"/>
      <c r="K258" s="189"/>
      <c r="L258" s="189"/>
      <c r="M258" s="189"/>
      <c r="N258" s="189"/>
      <c r="O258" s="278"/>
      <c r="P258" s="278"/>
      <c r="Q258" s="193"/>
      <c r="R258" s="280"/>
      <c r="S258" s="189"/>
      <c r="T258" s="391"/>
      <c r="U258" s="643"/>
      <c r="V258" s="74"/>
      <c r="W258" s="784"/>
      <c r="X258" s="74"/>
      <c r="Y258" s="784"/>
      <c r="Z258" s="74"/>
      <c r="AA258" s="74"/>
    </row>
    <row r="259" spans="1:27" ht="11.25" customHeight="1">
      <c r="A259" s="80"/>
      <c r="B259" s="351" t="s">
        <v>347</v>
      </c>
      <c r="C259" s="400">
        <v>1.24</v>
      </c>
      <c r="D259" s="408">
        <f t="shared" ref="D259:D265" si="84">0.453592*C259</f>
        <v>0.56245407999999997</v>
      </c>
      <c r="E259" s="479" t="s">
        <v>348</v>
      </c>
      <c r="F259" s="479" t="s">
        <v>67</v>
      </c>
      <c r="G259" s="425">
        <v>10</v>
      </c>
      <c r="H259" s="551">
        <v>41</v>
      </c>
      <c r="I259" s="241"/>
      <c r="J259" s="242"/>
      <c r="K259" s="243"/>
      <c r="L259" s="244"/>
      <c r="M259" s="245"/>
      <c r="N259" s="246"/>
      <c r="O259" s="282"/>
      <c r="P259" s="283"/>
      <c r="Q259" s="296"/>
      <c r="R259" s="186"/>
      <c r="S259" s="250"/>
      <c r="T259" s="663"/>
      <c r="U259" s="644">
        <f t="shared" ref="U259:U265" si="85">SUM(I259:P259,S259)*H259</f>
        <v>0</v>
      </c>
      <c r="V259" s="86"/>
      <c r="W259" s="780">
        <f t="shared" ref="W259:W265" si="86">SUM(I259:P259,S259)*G259</f>
        <v>0</v>
      </c>
      <c r="X259" s="81"/>
      <c r="Y259" s="780">
        <f t="shared" ref="Y259:Y265" si="87">SUM(I259:P259,S259)*D259</f>
        <v>0</v>
      </c>
      <c r="Z259" s="82"/>
      <c r="AA259" s="74"/>
    </row>
    <row r="260" spans="1:27" ht="11.25" customHeight="1">
      <c r="A260" s="80"/>
      <c r="B260" s="352" t="s">
        <v>347</v>
      </c>
      <c r="C260" s="409">
        <v>3.76</v>
      </c>
      <c r="D260" s="401">
        <f t="shared" si="84"/>
        <v>1.7055059199999998</v>
      </c>
      <c r="E260" s="480" t="s">
        <v>349</v>
      </c>
      <c r="F260" s="480" t="s">
        <v>42</v>
      </c>
      <c r="G260" s="426">
        <v>5</v>
      </c>
      <c r="H260" s="555">
        <v>57</v>
      </c>
      <c r="I260" s="251"/>
      <c r="J260" s="252"/>
      <c r="K260" s="253"/>
      <c r="L260" s="254"/>
      <c r="M260" s="255"/>
      <c r="N260" s="256"/>
      <c r="O260" s="284"/>
      <c r="P260" s="285"/>
      <c r="Q260" s="296"/>
      <c r="R260" s="187"/>
      <c r="S260" s="259"/>
      <c r="T260" s="663"/>
      <c r="U260" s="645">
        <f t="shared" si="85"/>
        <v>0</v>
      </c>
      <c r="V260" s="86"/>
      <c r="W260" s="781">
        <f t="shared" si="86"/>
        <v>0</v>
      </c>
      <c r="X260" s="81"/>
      <c r="Y260" s="781">
        <f t="shared" si="87"/>
        <v>0</v>
      </c>
      <c r="Z260" s="82"/>
      <c r="AA260" s="74"/>
    </row>
    <row r="261" spans="1:27" ht="11.25" customHeight="1">
      <c r="A261" s="80"/>
      <c r="B261" s="352" t="s">
        <v>347</v>
      </c>
      <c r="C261" s="409">
        <v>5.86</v>
      </c>
      <c r="D261" s="401">
        <f t="shared" si="84"/>
        <v>2.6580491200000003</v>
      </c>
      <c r="E261" s="480" t="s">
        <v>350</v>
      </c>
      <c r="F261" s="480" t="s">
        <v>44</v>
      </c>
      <c r="G261" s="426">
        <v>5</v>
      </c>
      <c r="H261" s="555">
        <v>84</v>
      </c>
      <c r="I261" s="251"/>
      <c r="J261" s="252"/>
      <c r="K261" s="253"/>
      <c r="L261" s="254"/>
      <c r="M261" s="255"/>
      <c r="N261" s="256"/>
      <c r="O261" s="284"/>
      <c r="P261" s="285"/>
      <c r="Q261" s="296"/>
      <c r="R261" s="187"/>
      <c r="S261" s="259"/>
      <c r="T261" s="663"/>
      <c r="U261" s="645">
        <f t="shared" si="85"/>
        <v>0</v>
      </c>
      <c r="V261" s="86"/>
      <c r="W261" s="781">
        <f t="shared" si="86"/>
        <v>0</v>
      </c>
      <c r="X261" s="81"/>
      <c r="Y261" s="781">
        <f t="shared" si="87"/>
        <v>0</v>
      </c>
      <c r="Z261" s="82"/>
      <c r="AA261" s="74"/>
    </row>
    <row r="262" spans="1:27" ht="11.25" customHeight="1">
      <c r="A262" s="80"/>
      <c r="B262" s="352" t="s">
        <v>347</v>
      </c>
      <c r="C262" s="409">
        <v>7.48</v>
      </c>
      <c r="D262" s="401">
        <f t="shared" si="84"/>
        <v>3.3928681600000004</v>
      </c>
      <c r="E262" s="480" t="s">
        <v>351</v>
      </c>
      <c r="F262" s="480" t="s">
        <v>46</v>
      </c>
      <c r="G262" s="426">
        <v>5</v>
      </c>
      <c r="H262" s="555">
        <v>101</v>
      </c>
      <c r="I262" s="251"/>
      <c r="J262" s="252"/>
      <c r="K262" s="253"/>
      <c r="L262" s="254"/>
      <c r="M262" s="255"/>
      <c r="N262" s="256"/>
      <c r="O262" s="284"/>
      <c r="P262" s="285"/>
      <c r="Q262" s="296"/>
      <c r="R262" s="187"/>
      <c r="S262" s="259"/>
      <c r="T262" s="663"/>
      <c r="U262" s="645">
        <f t="shared" si="85"/>
        <v>0</v>
      </c>
      <c r="V262" s="86"/>
      <c r="W262" s="781">
        <f t="shared" si="86"/>
        <v>0</v>
      </c>
      <c r="X262" s="81"/>
      <c r="Y262" s="781">
        <f t="shared" si="87"/>
        <v>0</v>
      </c>
      <c r="Z262" s="82"/>
      <c r="AA262" s="74"/>
    </row>
    <row r="263" spans="1:27" ht="11.25" customHeight="1">
      <c r="A263" s="80"/>
      <c r="B263" s="352" t="s">
        <v>347</v>
      </c>
      <c r="C263" s="401">
        <v>5.5</v>
      </c>
      <c r="D263" s="401">
        <f t="shared" si="84"/>
        <v>2.4947559999999998</v>
      </c>
      <c r="E263" s="480" t="s">
        <v>352</v>
      </c>
      <c r="F263" s="480" t="s">
        <v>62</v>
      </c>
      <c r="G263" s="426">
        <v>2</v>
      </c>
      <c r="H263" s="555">
        <v>72</v>
      </c>
      <c r="I263" s="251"/>
      <c r="J263" s="252"/>
      <c r="K263" s="253"/>
      <c r="L263" s="254"/>
      <c r="M263" s="255"/>
      <c r="N263" s="256"/>
      <c r="O263" s="284"/>
      <c r="P263" s="285"/>
      <c r="Q263" s="296"/>
      <c r="R263" s="187"/>
      <c r="S263" s="259"/>
      <c r="T263" s="663"/>
      <c r="U263" s="645">
        <f t="shared" si="85"/>
        <v>0</v>
      </c>
      <c r="V263" s="86"/>
      <c r="W263" s="781">
        <f t="shared" si="86"/>
        <v>0</v>
      </c>
      <c r="X263" s="81"/>
      <c r="Y263" s="781">
        <f t="shared" si="87"/>
        <v>0</v>
      </c>
      <c r="Z263" s="82"/>
      <c r="AA263" s="74"/>
    </row>
    <row r="264" spans="1:27" ht="11.25" customHeight="1">
      <c r="A264" s="80"/>
      <c r="B264" s="353" t="s">
        <v>347</v>
      </c>
      <c r="C264" s="405">
        <v>13.62</v>
      </c>
      <c r="D264" s="401">
        <f t="shared" si="84"/>
        <v>6.1779230399999996</v>
      </c>
      <c r="E264" s="481" t="s">
        <v>353</v>
      </c>
      <c r="F264" s="481" t="s">
        <v>87</v>
      </c>
      <c r="G264" s="427">
        <v>1</v>
      </c>
      <c r="H264" s="556">
        <v>144</v>
      </c>
      <c r="I264" s="260"/>
      <c r="J264" s="261"/>
      <c r="K264" s="262"/>
      <c r="L264" s="263"/>
      <c r="M264" s="264"/>
      <c r="N264" s="265"/>
      <c r="O264" s="286"/>
      <c r="P264" s="287"/>
      <c r="Q264" s="296"/>
      <c r="R264" s="188"/>
      <c r="S264" s="268"/>
      <c r="T264" s="663"/>
      <c r="U264" s="645">
        <f t="shared" si="85"/>
        <v>0</v>
      </c>
      <c r="V264" s="86"/>
      <c r="W264" s="781">
        <f t="shared" si="86"/>
        <v>0</v>
      </c>
      <c r="X264" s="81"/>
      <c r="Y264" s="781">
        <f t="shared" si="87"/>
        <v>0</v>
      </c>
      <c r="Z264" s="82"/>
      <c r="AA264" s="74"/>
    </row>
    <row r="265" spans="1:27" ht="11.25" customHeight="1">
      <c r="A265" s="80"/>
      <c r="B265" s="349" t="s">
        <v>354</v>
      </c>
      <c r="C265" s="406">
        <f>SUM(C259:C264)</f>
        <v>37.46</v>
      </c>
      <c r="D265" s="401">
        <f t="shared" si="84"/>
        <v>16.991556320000001</v>
      </c>
      <c r="E265" s="482" t="s">
        <v>355</v>
      </c>
      <c r="F265" s="482" t="s">
        <v>51</v>
      </c>
      <c r="G265" s="406">
        <f>SUM(G259:G264)</f>
        <v>28</v>
      </c>
      <c r="H265" s="558">
        <f>SUM(H259:H264)</f>
        <v>499</v>
      </c>
      <c r="I265" s="269"/>
      <c r="J265" s="270"/>
      <c r="K265" s="271"/>
      <c r="L265" s="272"/>
      <c r="M265" s="273"/>
      <c r="N265" s="274"/>
      <c r="O265" s="288"/>
      <c r="P265" s="289"/>
      <c r="Q265" s="296"/>
      <c r="R265" s="185"/>
      <c r="S265" s="277"/>
      <c r="T265" s="663"/>
      <c r="U265" s="646">
        <f t="shared" si="85"/>
        <v>0</v>
      </c>
      <c r="V265" s="86"/>
      <c r="W265" s="782">
        <f t="shared" si="86"/>
        <v>0</v>
      </c>
      <c r="X265" s="81"/>
      <c r="Y265" s="782">
        <f t="shared" si="87"/>
        <v>0</v>
      </c>
      <c r="Z265" s="82"/>
      <c r="AA265" s="74"/>
    </row>
    <row r="266" spans="1:27" ht="11.25" customHeight="1">
      <c r="A266" s="84"/>
      <c r="B266" s="354"/>
      <c r="C266" s="407"/>
      <c r="D266" s="459"/>
      <c r="E266" s="354"/>
      <c r="F266" s="354"/>
      <c r="G266" s="354"/>
      <c r="H266" s="553"/>
      <c r="I266" s="189"/>
      <c r="J266" s="189"/>
      <c r="K266" s="189"/>
      <c r="L266" s="189"/>
      <c r="M266" s="189"/>
      <c r="N266" s="189"/>
      <c r="O266" s="278"/>
      <c r="P266" s="278"/>
      <c r="Q266" s="193"/>
      <c r="R266" s="280"/>
      <c r="S266" s="189"/>
      <c r="T266" s="391"/>
      <c r="U266" s="643"/>
      <c r="V266" s="74"/>
      <c r="W266" s="784"/>
      <c r="X266" s="74"/>
      <c r="Y266" s="784"/>
      <c r="Z266" s="74"/>
      <c r="AA266" s="74"/>
    </row>
    <row r="267" spans="1:27" ht="11.25" customHeight="1">
      <c r="A267" s="172"/>
      <c r="B267" s="351" t="s">
        <v>356</v>
      </c>
      <c r="C267" s="400">
        <v>2.15</v>
      </c>
      <c r="D267" s="408">
        <f t="shared" ref="D267:D277" si="88">0.453592*C267</f>
        <v>0.97522279999999995</v>
      </c>
      <c r="E267" s="479" t="s">
        <v>357</v>
      </c>
      <c r="F267" s="479" t="s">
        <v>67</v>
      </c>
      <c r="G267" s="425">
        <v>10</v>
      </c>
      <c r="H267" s="551">
        <v>46</v>
      </c>
      <c r="I267" s="241"/>
      <c r="J267" s="242"/>
      <c r="K267" s="243"/>
      <c r="L267" s="244"/>
      <c r="M267" s="245"/>
      <c r="N267" s="246"/>
      <c r="O267" s="282"/>
      <c r="P267" s="283"/>
      <c r="Q267" s="296"/>
      <c r="R267" s="186"/>
      <c r="S267" s="250"/>
      <c r="T267" s="663"/>
      <c r="U267" s="644">
        <f t="shared" ref="U267:U277" si="89">SUM(I267:P267,S267)*H267</f>
        <v>0</v>
      </c>
      <c r="V267" s="86"/>
      <c r="W267" s="780">
        <f t="shared" ref="W267:W277" si="90">SUM(I267:P267,S267)*G267</f>
        <v>0</v>
      </c>
      <c r="X267" s="81"/>
      <c r="Y267" s="780">
        <f t="shared" ref="Y267:Y277" si="91">SUM(I267:P267,S267)*D267</f>
        <v>0</v>
      </c>
      <c r="Z267" s="82"/>
      <c r="AA267" s="74"/>
    </row>
    <row r="268" spans="1:27" ht="11.25" customHeight="1">
      <c r="A268" s="171"/>
      <c r="B268" s="352" t="s">
        <v>356</v>
      </c>
      <c r="C268" s="409">
        <v>3.55</v>
      </c>
      <c r="D268" s="401">
        <f t="shared" si="88"/>
        <v>1.6102516</v>
      </c>
      <c r="E268" s="480" t="s">
        <v>358</v>
      </c>
      <c r="F268" s="480" t="s">
        <v>42</v>
      </c>
      <c r="G268" s="426">
        <v>5</v>
      </c>
      <c r="H268" s="555">
        <v>53</v>
      </c>
      <c r="I268" s="251"/>
      <c r="J268" s="252"/>
      <c r="K268" s="253"/>
      <c r="L268" s="254"/>
      <c r="M268" s="255"/>
      <c r="N268" s="256"/>
      <c r="O268" s="284"/>
      <c r="P268" s="285"/>
      <c r="Q268" s="296"/>
      <c r="R268" s="187"/>
      <c r="S268" s="259"/>
      <c r="T268" s="663"/>
      <c r="U268" s="645">
        <f t="shared" si="89"/>
        <v>0</v>
      </c>
      <c r="V268" s="86"/>
      <c r="W268" s="781">
        <f t="shared" si="90"/>
        <v>0</v>
      </c>
      <c r="X268" s="81"/>
      <c r="Y268" s="781">
        <f t="shared" si="91"/>
        <v>0</v>
      </c>
      <c r="Z268" s="82"/>
      <c r="AA268" s="74"/>
    </row>
    <row r="269" spans="1:27" ht="11.25" customHeight="1">
      <c r="A269" s="143"/>
      <c r="B269" s="352" t="s">
        <v>356</v>
      </c>
      <c r="C269" s="409">
        <v>5.81</v>
      </c>
      <c r="D269" s="401">
        <f t="shared" si="88"/>
        <v>2.6353695199999998</v>
      </c>
      <c r="E269" s="480" t="s">
        <v>359</v>
      </c>
      <c r="F269" s="480" t="s">
        <v>44</v>
      </c>
      <c r="G269" s="426">
        <v>5</v>
      </c>
      <c r="H269" s="555">
        <v>72</v>
      </c>
      <c r="I269" s="251"/>
      <c r="J269" s="252"/>
      <c r="K269" s="253"/>
      <c r="L269" s="254"/>
      <c r="M269" s="255"/>
      <c r="N269" s="256"/>
      <c r="O269" s="284"/>
      <c r="P269" s="285"/>
      <c r="Q269" s="296"/>
      <c r="R269" s="187"/>
      <c r="S269" s="259"/>
      <c r="T269" s="663"/>
      <c r="U269" s="645">
        <f t="shared" si="89"/>
        <v>0</v>
      </c>
      <c r="V269" s="86"/>
      <c r="W269" s="781">
        <f t="shared" si="90"/>
        <v>0</v>
      </c>
      <c r="X269" s="81"/>
      <c r="Y269" s="781">
        <f t="shared" si="91"/>
        <v>0</v>
      </c>
      <c r="Z269" s="82"/>
      <c r="AA269" s="74"/>
    </row>
    <row r="270" spans="1:27" ht="11.25" customHeight="1">
      <c r="A270" s="143"/>
      <c r="B270" s="352" t="s">
        <v>356</v>
      </c>
      <c r="C270" s="409">
        <v>6.5</v>
      </c>
      <c r="D270" s="401">
        <f t="shared" si="88"/>
        <v>2.9483480000000002</v>
      </c>
      <c r="E270" s="480" t="s">
        <v>360</v>
      </c>
      <c r="F270" s="480" t="s">
        <v>46</v>
      </c>
      <c r="G270" s="426">
        <v>5</v>
      </c>
      <c r="H270" s="555">
        <v>87</v>
      </c>
      <c r="I270" s="251"/>
      <c r="J270" s="252"/>
      <c r="K270" s="253"/>
      <c r="L270" s="254"/>
      <c r="M270" s="255"/>
      <c r="N270" s="256"/>
      <c r="O270" s="284"/>
      <c r="P270" s="285"/>
      <c r="Q270" s="296"/>
      <c r="R270" s="187"/>
      <c r="S270" s="259"/>
      <c r="T270" s="663"/>
      <c r="U270" s="645">
        <f t="shared" si="89"/>
        <v>0</v>
      </c>
      <c r="V270" s="86"/>
      <c r="W270" s="781">
        <f t="shared" si="90"/>
        <v>0</v>
      </c>
      <c r="X270" s="81"/>
      <c r="Y270" s="781">
        <f t="shared" si="91"/>
        <v>0</v>
      </c>
      <c r="Z270" s="82"/>
      <c r="AA270" s="74"/>
    </row>
    <row r="271" spans="1:27" ht="11.25" customHeight="1">
      <c r="A271" s="143"/>
      <c r="B271" s="352" t="s">
        <v>356</v>
      </c>
      <c r="C271" s="409">
        <v>9.3000000000000007</v>
      </c>
      <c r="D271" s="401">
        <f t="shared" si="88"/>
        <v>4.2184056000000005</v>
      </c>
      <c r="E271" s="480" t="s">
        <v>361</v>
      </c>
      <c r="F271" s="480" t="s">
        <v>62</v>
      </c>
      <c r="G271" s="426">
        <v>5</v>
      </c>
      <c r="H271" s="555">
        <v>112</v>
      </c>
      <c r="I271" s="251"/>
      <c r="J271" s="252"/>
      <c r="K271" s="253"/>
      <c r="L271" s="254"/>
      <c r="M271" s="255"/>
      <c r="N271" s="256"/>
      <c r="O271" s="284"/>
      <c r="P271" s="285"/>
      <c r="Q271" s="296"/>
      <c r="R271" s="187"/>
      <c r="S271" s="259"/>
      <c r="T271" s="663"/>
      <c r="U271" s="645">
        <f t="shared" si="89"/>
        <v>0</v>
      </c>
      <c r="V271" s="86"/>
      <c r="W271" s="781">
        <f t="shared" si="90"/>
        <v>0</v>
      </c>
      <c r="X271" s="81"/>
      <c r="Y271" s="781">
        <f t="shared" si="91"/>
        <v>0</v>
      </c>
      <c r="Z271" s="82"/>
      <c r="AA271" s="74"/>
    </row>
    <row r="272" spans="1:27" ht="11.25" customHeight="1">
      <c r="A272" s="143"/>
      <c r="B272" s="352" t="s">
        <v>356</v>
      </c>
      <c r="C272" s="409">
        <v>3.12</v>
      </c>
      <c r="D272" s="401">
        <f t="shared" si="88"/>
        <v>1.4152070400000001</v>
      </c>
      <c r="E272" s="480" t="s">
        <v>362</v>
      </c>
      <c r="F272" s="480" t="s">
        <v>109</v>
      </c>
      <c r="G272" s="426">
        <v>1</v>
      </c>
      <c r="H272" s="555">
        <v>45</v>
      </c>
      <c r="I272" s="251"/>
      <c r="J272" s="252"/>
      <c r="K272" s="253"/>
      <c r="L272" s="254"/>
      <c r="M272" s="255"/>
      <c r="N272" s="256"/>
      <c r="O272" s="284"/>
      <c r="P272" s="285"/>
      <c r="Q272" s="296"/>
      <c r="R272" s="187"/>
      <c r="S272" s="259"/>
      <c r="T272" s="663"/>
      <c r="U272" s="645">
        <f t="shared" si="89"/>
        <v>0</v>
      </c>
      <c r="V272" s="86"/>
      <c r="W272" s="781">
        <f t="shared" si="90"/>
        <v>0</v>
      </c>
      <c r="X272" s="81"/>
      <c r="Y272" s="781">
        <f t="shared" si="91"/>
        <v>0</v>
      </c>
      <c r="Z272" s="82"/>
      <c r="AA272" s="74"/>
    </row>
    <row r="273" spans="1:27" ht="11.25" customHeight="1">
      <c r="A273" s="143"/>
      <c r="B273" s="352" t="s">
        <v>356</v>
      </c>
      <c r="C273" s="409">
        <v>5.35</v>
      </c>
      <c r="D273" s="401">
        <f t="shared" si="88"/>
        <v>2.4267171999999997</v>
      </c>
      <c r="E273" s="480" t="s">
        <v>363</v>
      </c>
      <c r="F273" s="480" t="s">
        <v>109</v>
      </c>
      <c r="G273" s="426">
        <v>1</v>
      </c>
      <c r="H273" s="555">
        <v>66</v>
      </c>
      <c r="I273" s="251"/>
      <c r="J273" s="252"/>
      <c r="K273" s="253"/>
      <c r="L273" s="254"/>
      <c r="M273" s="255"/>
      <c r="N273" s="256"/>
      <c r="O273" s="284"/>
      <c r="P273" s="285"/>
      <c r="Q273" s="296"/>
      <c r="R273" s="187"/>
      <c r="S273" s="259"/>
      <c r="T273" s="663"/>
      <c r="U273" s="645">
        <f t="shared" si="89"/>
        <v>0</v>
      </c>
      <c r="V273" s="86"/>
      <c r="W273" s="781">
        <f t="shared" si="90"/>
        <v>0</v>
      </c>
      <c r="X273" s="81"/>
      <c r="Y273" s="781">
        <f t="shared" si="91"/>
        <v>0</v>
      </c>
      <c r="Z273" s="82"/>
      <c r="AA273" s="74"/>
    </row>
    <row r="274" spans="1:27" ht="11.25" customHeight="1">
      <c r="A274" s="143"/>
      <c r="B274" s="352" t="s">
        <v>356</v>
      </c>
      <c r="C274" s="409">
        <v>6.34</v>
      </c>
      <c r="D274" s="401">
        <f t="shared" si="88"/>
        <v>2.8757732799999998</v>
      </c>
      <c r="E274" s="480" t="s">
        <v>364</v>
      </c>
      <c r="F274" s="480" t="s">
        <v>75</v>
      </c>
      <c r="G274" s="426">
        <v>1</v>
      </c>
      <c r="H274" s="555">
        <v>75</v>
      </c>
      <c r="I274" s="251"/>
      <c r="J274" s="252"/>
      <c r="K274" s="253"/>
      <c r="L274" s="254"/>
      <c r="M274" s="255"/>
      <c r="N274" s="256"/>
      <c r="O274" s="284"/>
      <c r="P274" s="285"/>
      <c r="Q274" s="296"/>
      <c r="R274" s="187"/>
      <c r="S274" s="259"/>
      <c r="T274" s="663"/>
      <c r="U274" s="645">
        <f t="shared" si="89"/>
        <v>0</v>
      </c>
      <c r="V274" s="86"/>
      <c r="W274" s="781">
        <f t="shared" si="90"/>
        <v>0</v>
      </c>
      <c r="X274" s="81"/>
      <c r="Y274" s="781">
        <f t="shared" si="91"/>
        <v>0</v>
      </c>
      <c r="Z274" s="82"/>
      <c r="AA274" s="74"/>
    </row>
    <row r="275" spans="1:27" ht="11.25" customHeight="1">
      <c r="A275" s="143"/>
      <c r="B275" s="352" t="s">
        <v>356</v>
      </c>
      <c r="C275" s="409">
        <v>8.42</v>
      </c>
      <c r="D275" s="401">
        <f t="shared" si="88"/>
        <v>3.81924464</v>
      </c>
      <c r="E275" s="480" t="s">
        <v>365</v>
      </c>
      <c r="F275" s="480" t="s">
        <v>75</v>
      </c>
      <c r="G275" s="426">
        <v>1</v>
      </c>
      <c r="H275" s="555">
        <v>96</v>
      </c>
      <c r="I275" s="251"/>
      <c r="J275" s="252"/>
      <c r="K275" s="253"/>
      <c r="L275" s="254"/>
      <c r="M275" s="255"/>
      <c r="N275" s="256"/>
      <c r="O275" s="284"/>
      <c r="P275" s="285"/>
      <c r="Q275" s="296"/>
      <c r="R275" s="187"/>
      <c r="S275" s="259"/>
      <c r="T275" s="663"/>
      <c r="U275" s="645">
        <f t="shared" si="89"/>
        <v>0</v>
      </c>
      <c r="V275" s="86"/>
      <c r="W275" s="781">
        <f t="shared" si="90"/>
        <v>0</v>
      </c>
      <c r="X275" s="81"/>
      <c r="Y275" s="781">
        <f t="shared" si="91"/>
        <v>0</v>
      </c>
      <c r="Z275" s="82"/>
      <c r="AA275" s="74"/>
    </row>
    <row r="276" spans="1:27" ht="11.25" customHeight="1">
      <c r="A276" s="143"/>
      <c r="B276" s="353" t="s">
        <v>356</v>
      </c>
      <c r="C276" s="405">
        <v>16.100000000000001</v>
      </c>
      <c r="D276" s="401">
        <f t="shared" si="88"/>
        <v>7.3028312000000009</v>
      </c>
      <c r="E276" s="481" t="s">
        <v>366</v>
      </c>
      <c r="F276" s="481" t="s">
        <v>87</v>
      </c>
      <c r="G276" s="427">
        <v>1</v>
      </c>
      <c r="H276" s="556">
        <v>165</v>
      </c>
      <c r="I276" s="260"/>
      <c r="J276" s="261"/>
      <c r="K276" s="262"/>
      <c r="L276" s="263"/>
      <c r="M276" s="264"/>
      <c r="N276" s="265"/>
      <c r="O276" s="286"/>
      <c r="P276" s="287"/>
      <c r="Q276" s="296"/>
      <c r="R276" s="188"/>
      <c r="S276" s="268"/>
      <c r="T276" s="663"/>
      <c r="U276" s="645">
        <f t="shared" si="89"/>
        <v>0</v>
      </c>
      <c r="V276" s="86"/>
      <c r="W276" s="781">
        <f t="shared" si="90"/>
        <v>0</v>
      </c>
      <c r="X276" s="81"/>
      <c r="Y276" s="781">
        <f t="shared" si="91"/>
        <v>0</v>
      </c>
      <c r="Z276" s="82"/>
      <c r="AA276" s="74"/>
    </row>
    <row r="277" spans="1:27" ht="11.25" customHeight="1">
      <c r="A277" s="170"/>
      <c r="B277" s="349" t="s">
        <v>367</v>
      </c>
      <c r="C277" s="406">
        <f>SUM(C267:C276)</f>
        <v>66.640000000000015</v>
      </c>
      <c r="D277" s="401">
        <f t="shared" si="88"/>
        <v>30.227370880000006</v>
      </c>
      <c r="E277" s="482" t="s">
        <v>368</v>
      </c>
      <c r="F277" s="482" t="s">
        <v>51</v>
      </c>
      <c r="G277" s="406">
        <f>SUM(G267:G276)</f>
        <v>35</v>
      </c>
      <c r="H277" s="558">
        <f>SUM(H267:H276)</f>
        <v>817</v>
      </c>
      <c r="I277" s="269"/>
      <c r="J277" s="270"/>
      <c r="K277" s="271"/>
      <c r="L277" s="272"/>
      <c r="M277" s="273"/>
      <c r="N277" s="274"/>
      <c r="O277" s="288"/>
      <c r="P277" s="289"/>
      <c r="Q277" s="296"/>
      <c r="R277" s="185"/>
      <c r="S277" s="277"/>
      <c r="T277" s="663"/>
      <c r="U277" s="646">
        <f t="shared" si="89"/>
        <v>0</v>
      </c>
      <c r="V277" s="86"/>
      <c r="W277" s="782">
        <f t="shared" si="90"/>
        <v>0</v>
      </c>
      <c r="X277" s="81"/>
      <c r="Y277" s="782">
        <f t="shared" si="91"/>
        <v>0</v>
      </c>
      <c r="Z277" s="82"/>
      <c r="AA277" s="74"/>
    </row>
    <row r="278" spans="1:27" ht="11.25" customHeight="1">
      <c r="A278" s="84"/>
      <c r="B278" s="354"/>
      <c r="C278" s="407"/>
      <c r="D278" s="459"/>
      <c r="E278" s="354"/>
      <c r="F278" s="354"/>
      <c r="G278" s="354"/>
      <c r="H278" s="553"/>
      <c r="I278" s="189"/>
      <c r="J278" s="189"/>
      <c r="K278" s="189"/>
      <c r="L278" s="189"/>
      <c r="M278" s="189"/>
      <c r="N278" s="189"/>
      <c r="O278" s="278"/>
      <c r="P278" s="278"/>
      <c r="Q278" s="193"/>
      <c r="R278" s="280"/>
      <c r="S278" s="189"/>
      <c r="T278" s="391"/>
      <c r="U278" s="643"/>
      <c r="V278" s="74"/>
      <c r="W278" s="784"/>
      <c r="X278" s="74"/>
      <c r="Y278" s="784"/>
      <c r="Z278" s="74"/>
      <c r="AA278" s="74"/>
    </row>
    <row r="279" spans="1:27" ht="11.25" customHeight="1">
      <c r="A279" s="169"/>
      <c r="B279" s="351" t="s">
        <v>369</v>
      </c>
      <c r="C279" s="425">
        <v>4.76</v>
      </c>
      <c r="D279" s="408">
        <f t="shared" ref="D279:D289" si="92">0.453592*C279</f>
        <v>2.1590979199999998</v>
      </c>
      <c r="E279" s="479" t="s">
        <v>370</v>
      </c>
      <c r="F279" s="479" t="s">
        <v>42</v>
      </c>
      <c r="G279" s="425">
        <v>10</v>
      </c>
      <c r="H279" s="551">
        <v>70</v>
      </c>
      <c r="I279" s="241"/>
      <c r="J279" s="242"/>
      <c r="K279" s="243"/>
      <c r="L279" s="244"/>
      <c r="M279" s="245"/>
      <c r="N279" s="246"/>
      <c r="O279" s="282"/>
      <c r="P279" s="283"/>
      <c r="Q279" s="296"/>
      <c r="R279" s="186"/>
      <c r="S279" s="250"/>
      <c r="T279" s="663"/>
      <c r="U279" s="644">
        <f t="shared" ref="U279:U289" si="93">SUM(I279:P279,S279)*H279</f>
        <v>0</v>
      </c>
      <c r="V279" s="86"/>
      <c r="W279" s="780">
        <f t="shared" ref="W279:W289" si="94">SUM(I279:P279,S279)*G279</f>
        <v>0</v>
      </c>
      <c r="X279" s="81"/>
      <c r="Y279" s="780">
        <f t="shared" ref="Y279:Y289" si="95">SUM(I279:P279,S279)*D279</f>
        <v>0</v>
      </c>
      <c r="Z279" s="82"/>
      <c r="AA279" s="74"/>
    </row>
    <row r="280" spans="1:27" ht="11.25" customHeight="1">
      <c r="A280" s="143"/>
      <c r="B280" s="352" t="s">
        <v>369</v>
      </c>
      <c r="C280" s="426">
        <v>3.43</v>
      </c>
      <c r="D280" s="401">
        <f t="shared" si="92"/>
        <v>1.5558205600000001</v>
      </c>
      <c r="E280" s="480" t="s">
        <v>371</v>
      </c>
      <c r="F280" s="480" t="s">
        <v>232</v>
      </c>
      <c r="G280" s="426">
        <v>5</v>
      </c>
      <c r="H280" s="555">
        <v>51</v>
      </c>
      <c r="I280" s="251"/>
      <c r="J280" s="252"/>
      <c r="K280" s="253"/>
      <c r="L280" s="254"/>
      <c r="M280" s="255"/>
      <c r="N280" s="256"/>
      <c r="O280" s="284"/>
      <c r="P280" s="285"/>
      <c r="Q280" s="296"/>
      <c r="R280" s="187"/>
      <c r="S280" s="259"/>
      <c r="T280" s="663"/>
      <c r="U280" s="645">
        <f t="shared" si="93"/>
        <v>0</v>
      </c>
      <c r="V280" s="86"/>
      <c r="W280" s="781">
        <f t="shared" si="94"/>
        <v>0</v>
      </c>
      <c r="X280" s="81"/>
      <c r="Y280" s="781">
        <f t="shared" si="95"/>
        <v>0</v>
      </c>
      <c r="Z280" s="82"/>
      <c r="AA280" s="74"/>
    </row>
    <row r="281" spans="1:27" ht="11.25" customHeight="1">
      <c r="A281" s="143"/>
      <c r="B281" s="352" t="s">
        <v>369</v>
      </c>
      <c r="C281" s="426">
        <v>8.08</v>
      </c>
      <c r="D281" s="401">
        <f t="shared" si="92"/>
        <v>3.6650233600000002</v>
      </c>
      <c r="E281" s="480" t="s">
        <v>372</v>
      </c>
      <c r="F281" s="480" t="s">
        <v>46</v>
      </c>
      <c r="G281" s="426">
        <v>5</v>
      </c>
      <c r="H281" s="555">
        <v>93</v>
      </c>
      <c r="I281" s="251"/>
      <c r="J281" s="252"/>
      <c r="K281" s="253"/>
      <c r="L281" s="254"/>
      <c r="M281" s="255"/>
      <c r="N281" s="256"/>
      <c r="O281" s="284"/>
      <c r="P281" s="285"/>
      <c r="Q281" s="296"/>
      <c r="R281" s="187"/>
      <c r="S281" s="259"/>
      <c r="T281" s="663"/>
      <c r="U281" s="645">
        <f t="shared" si="93"/>
        <v>0</v>
      </c>
      <c r="V281" s="86"/>
      <c r="W281" s="781">
        <f t="shared" si="94"/>
        <v>0</v>
      </c>
      <c r="X281" s="81"/>
      <c r="Y281" s="781">
        <f t="shared" si="95"/>
        <v>0</v>
      </c>
      <c r="Z281" s="82"/>
      <c r="AA281" s="74"/>
    </row>
    <row r="282" spans="1:27" ht="11.25" customHeight="1">
      <c r="A282" s="143"/>
      <c r="B282" s="352" t="s">
        <v>369</v>
      </c>
      <c r="C282" s="426">
        <v>8.35</v>
      </c>
      <c r="D282" s="401">
        <f t="shared" si="92"/>
        <v>3.7874931999999997</v>
      </c>
      <c r="E282" s="480" t="s">
        <v>373</v>
      </c>
      <c r="F282" s="480" t="s">
        <v>374</v>
      </c>
      <c r="G282" s="426">
        <v>5</v>
      </c>
      <c r="H282" s="555">
        <v>101</v>
      </c>
      <c r="I282" s="251"/>
      <c r="J282" s="252"/>
      <c r="K282" s="253"/>
      <c r="L282" s="254"/>
      <c r="M282" s="255"/>
      <c r="N282" s="256"/>
      <c r="O282" s="284"/>
      <c r="P282" s="285"/>
      <c r="Q282" s="296"/>
      <c r="R282" s="187"/>
      <c r="S282" s="259"/>
      <c r="T282" s="663"/>
      <c r="U282" s="645">
        <f t="shared" si="93"/>
        <v>0</v>
      </c>
      <c r="V282" s="86"/>
      <c r="W282" s="781">
        <f t="shared" si="94"/>
        <v>0</v>
      </c>
      <c r="X282" s="81"/>
      <c r="Y282" s="781">
        <f t="shared" si="95"/>
        <v>0</v>
      </c>
      <c r="Z282" s="82"/>
      <c r="AA282" s="74"/>
    </row>
    <row r="283" spans="1:27" ht="11.25" customHeight="1">
      <c r="A283" s="143"/>
      <c r="B283" s="352" t="s">
        <v>369</v>
      </c>
      <c r="C283" s="426">
        <v>9.85</v>
      </c>
      <c r="D283" s="401">
        <f t="shared" si="92"/>
        <v>4.4678811999999999</v>
      </c>
      <c r="E283" s="480" t="s">
        <v>375</v>
      </c>
      <c r="F283" s="480" t="s">
        <v>62</v>
      </c>
      <c r="G283" s="426">
        <v>5</v>
      </c>
      <c r="H283" s="555">
        <v>108</v>
      </c>
      <c r="I283" s="251"/>
      <c r="J283" s="252"/>
      <c r="K283" s="253"/>
      <c r="L283" s="254"/>
      <c r="M283" s="255"/>
      <c r="N283" s="256"/>
      <c r="O283" s="284"/>
      <c r="P283" s="285"/>
      <c r="Q283" s="296"/>
      <c r="R283" s="187"/>
      <c r="S283" s="259"/>
      <c r="T283" s="663"/>
      <c r="U283" s="645">
        <f t="shared" si="93"/>
        <v>0</v>
      </c>
      <c r="V283" s="86"/>
      <c r="W283" s="781">
        <f t="shared" si="94"/>
        <v>0</v>
      </c>
      <c r="X283" s="81"/>
      <c r="Y283" s="781">
        <f t="shared" si="95"/>
        <v>0</v>
      </c>
      <c r="Z283" s="82"/>
      <c r="AA283" s="74"/>
    </row>
    <row r="284" spans="1:27" ht="11.25" customHeight="1">
      <c r="A284" s="143"/>
      <c r="B284" s="352" t="s">
        <v>369</v>
      </c>
      <c r="C284" s="426">
        <v>11.01</v>
      </c>
      <c r="D284" s="401">
        <f t="shared" si="92"/>
        <v>4.9940479199999999</v>
      </c>
      <c r="E284" s="480" t="s">
        <v>376</v>
      </c>
      <c r="F284" s="480" t="s">
        <v>377</v>
      </c>
      <c r="G284" s="426">
        <v>1</v>
      </c>
      <c r="H284" s="555">
        <v>127</v>
      </c>
      <c r="I284" s="251"/>
      <c r="J284" s="252"/>
      <c r="K284" s="253"/>
      <c r="L284" s="254"/>
      <c r="M284" s="255"/>
      <c r="N284" s="256"/>
      <c r="O284" s="284"/>
      <c r="P284" s="285"/>
      <c r="Q284" s="296"/>
      <c r="R284" s="187"/>
      <c r="S284" s="259"/>
      <c r="T284" s="663"/>
      <c r="U284" s="645">
        <f t="shared" si="93"/>
        <v>0</v>
      </c>
      <c r="V284" s="86"/>
      <c r="W284" s="781">
        <f t="shared" si="94"/>
        <v>0</v>
      </c>
      <c r="X284" s="81"/>
      <c r="Y284" s="781">
        <f t="shared" si="95"/>
        <v>0</v>
      </c>
      <c r="Z284" s="82"/>
      <c r="AA284" s="74"/>
    </row>
    <row r="285" spans="1:27" ht="11.25" customHeight="1">
      <c r="A285" s="143"/>
      <c r="B285" s="352" t="s">
        <v>369</v>
      </c>
      <c r="C285" s="426">
        <v>3.73</v>
      </c>
      <c r="D285" s="401">
        <f t="shared" si="92"/>
        <v>1.69189816</v>
      </c>
      <c r="E285" s="480" t="s">
        <v>378</v>
      </c>
      <c r="F285" s="480" t="s">
        <v>109</v>
      </c>
      <c r="G285" s="426">
        <v>1</v>
      </c>
      <c r="H285" s="555">
        <v>50</v>
      </c>
      <c r="I285" s="251"/>
      <c r="J285" s="252"/>
      <c r="K285" s="253"/>
      <c r="L285" s="254"/>
      <c r="M285" s="255"/>
      <c r="N285" s="256"/>
      <c r="O285" s="284"/>
      <c r="P285" s="285"/>
      <c r="Q285" s="296"/>
      <c r="R285" s="187"/>
      <c r="S285" s="259"/>
      <c r="T285" s="663"/>
      <c r="U285" s="645">
        <f t="shared" si="93"/>
        <v>0</v>
      </c>
      <c r="V285" s="86"/>
      <c r="W285" s="781">
        <f t="shared" si="94"/>
        <v>0</v>
      </c>
      <c r="X285" s="81"/>
      <c r="Y285" s="781">
        <f t="shared" si="95"/>
        <v>0</v>
      </c>
      <c r="Z285" s="82"/>
      <c r="AA285" s="74"/>
    </row>
    <row r="286" spans="1:27" ht="11.25" customHeight="1">
      <c r="A286" s="143"/>
      <c r="B286" s="352" t="s">
        <v>369</v>
      </c>
      <c r="C286" s="426">
        <v>3.49</v>
      </c>
      <c r="D286" s="401">
        <f t="shared" si="92"/>
        <v>1.5830360800000001</v>
      </c>
      <c r="E286" s="480" t="s">
        <v>379</v>
      </c>
      <c r="F286" s="480" t="s">
        <v>73</v>
      </c>
      <c r="G286" s="426">
        <v>1</v>
      </c>
      <c r="H286" s="555">
        <v>48</v>
      </c>
      <c r="I286" s="251"/>
      <c r="J286" s="252"/>
      <c r="K286" s="253"/>
      <c r="L286" s="254"/>
      <c r="M286" s="255"/>
      <c r="N286" s="256"/>
      <c r="O286" s="284"/>
      <c r="P286" s="285"/>
      <c r="Q286" s="296"/>
      <c r="R286" s="187"/>
      <c r="S286" s="259"/>
      <c r="T286" s="663"/>
      <c r="U286" s="645">
        <f t="shared" si="93"/>
        <v>0</v>
      </c>
      <c r="V286" s="86"/>
      <c r="W286" s="781">
        <f t="shared" si="94"/>
        <v>0</v>
      </c>
      <c r="X286" s="81"/>
      <c r="Y286" s="781">
        <f t="shared" si="95"/>
        <v>0</v>
      </c>
      <c r="Z286" s="82"/>
      <c r="AA286" s="74"/>
    </row>
    <row r="287" spans="1:27" ht="11.25" customHeight="1">
      <c r="A287" s="143"/>
      <c r="B287" s="352" t="s">
        <v>369</v>
      </c>
      <c r="C287" s="426">
        <v>8.06</v>
      </c>
      <c r="D287" s="401">
        <f t="shared" si="92"/>
        <v>3.6559515200000003</v>
      </c>
      <c r="E287" s="480" t="s">
        <v>380</v>
      </c>
      <c r="F287" s="480" t="s">
        <v>75</v>
      </c>
      <c r="G287" s="426">
        <v>1</v>
      </c>
      <c r="H287" s="555">
        <v>90</v>
      </c>
      <c r="I287" s="251"/>
      <c r="J287" s="252"/>
      <c r="K287" s="253"/>
      <c r="L287" s="254"/>
      <c r="M287" s="255"/>
      <c r="N287" s="256"/>
      <c r="O287" s="284"/>
      <c r="P287" s="285"/>
      <c r="Q287" s="296"/>
      <c r="R287" s="187"/>
      <c r="S287" s="259"/>
      <c r="T287" s="663"/>
      <c r="U287" s="645">
        <f t="shared" si="93"/>
        <v>0</v>
      </c>
      <c r="V287" s="86"/>
      <c r="W287" s="781">
        <f t="shared" si="94"/>
        <v>0</v>
      </c>
      <c r="X287" s="81"/>
      <c r="Y287" s="781">
        <f t="shared" si="95"/>
        <v>0</v>
      </c>
      <c r="Z287" s="82"/>
      <c r="AA287" s="74"/>
    </row>
    <row r="288" spans="1:27" ht="11.25" customHeight="1">
      <c r="A288" s="143"/>
      <c r="B288" s="353" t="s">
        <v>369</v>
      </c>
      <c r="C288" s="427">
        <v>9.5500000000000007</v>
      </c>
      <c r="D288" s="401">
        <f t="shared" si="92"/>
        <v>4.3318036000000006</v>
      </c>
      <c r="E288" s="481" t="s">
        <v>381</v>
      </c>
      <c r="F288" s="481" t="s">
        <v>87</v>
      </c>
      <c r="G288" s="427">
        <v>1</v>
      </c>
      <c r="H288" s="556">
        <v>107</v>
      </c>
      <c r="I288" s="260"/>
      <c r="J288" s="261"/>
      <c r="K288" s="262"/>
      <c r="L288" s="263"/>
      <c r="M288" s="264"/>
      <c r="N288" s="265"/>
      <c r="O288" s="286"/>
      <c r="P288" s="287"/>
      <c r="Q288" s="296"/>
      <c r="R288" s="188"/>
      <c r="S288" s="268"/>
      <c r="T288" s="663"/>
      <c r="U288" s="645">
        <f t="shared" si="93"/>
        <v>0</v>
      </c>
      <c r="V288" s="86"/>
      <c r="W288" s="781">
        <f t="shared" si="94"/>
        <v>0</v>
      </c>
      <c r="X288" s="81"/>
      <c r="Y288" s="781">
        <f t="shared" si="95"/>
        <v>0</v>
      </c>
      <c r="Z288" s="82"/>
      <c r="AA288" s="74"/>
    </row>
    <row r="289" spans="1:27" ht="11.25" customHeight="1">
      <c r="A289" s="170"/>
      <c r="B289" s="349" t="s">
        <v>382</v>
      </c>
      <c r="C289" s="428">
        <f>SUM(C279:C288)</f>
        <v>70.31</v>
      </c>
      <c r="D289" s="401">
        <f t="shared" si="92"/>
        <v>31.892053520000001</v>
      </c>
      <c r="E289" s="478" t="s">
        <v>383</v>
      </c>
      <c r="F289" s="478" t="s">
        <v>51</v>
      </c>
      <c r="G289" s="428">
        <f>SUM(G279:G288)</f>
        <v>35</v>
      </c>
      <c r="H289" s="557">
        <f>SUM(H279:H288)</f>
        <v>845</v>
      </c>
      <c r="I289" s="269"/>
      <c r="J289" s="270"/>
      <c r="K289" s="271"/>
      <c r="L289" s="272"/>
      <c r="M289" s="273"/>
      <c r="N289" s="274"/>
      <c r="O289" s="288"/>
      <c r="P289" s="289"/>
      <c r="Q289" s="296"/>
      <c r="R289" s="185"/>
      <c r="S289" s="277"/>
      <c r="T289" s="663"/>
      <c r="U289" s="646">
        <f t="shared" si="93"/>
        <v>0</v>
      </c>
      <c r="V289" s="86"/>
      <c r="W289" s="782">
        <f t="shared" si="94"/>
        <v>0</v>
      </c>
      <c r="X289" s="81"/>
      <c r="Y289" s="782">
        <f t="shared" si="95"/>
        <v>0</v>
      </c>
      <c r="Z289" s="82"/>
      <c r="AA289" s="74"/>
    </row>
    <row r="290" spans="1:27" ht="11.25" customHeight="1">
      <c r="A290" s="89"/>
      <c r="B290" s="354"/>
      <c r="C290" s="354"/>
      <c r="D290" s="466"/>
      <c r="E290" s="354"/>
      <c r="F290" s="354"/>
      <c r="G290" s="354"/>
      <c r="H290" s="566"/>
      <c r="I290" s="189"/>
      <c r="J290" s="189"/>
      <c r="K290" s="189"/>
      <c r="L290" s="189"/>
      <c r="M290" s="189"/>
      <c r="N290" s="189"/>
      <c r="O290" s="278"/>
      <c r="P290" s="278"/>
      <c r="Q290" s="193"/>
      <c r="R290" s="280"/>
      <c r="S290" s="189"/>
      <c r="T290" s="391"/>
      <c r="U290" s="643"/>
      <c r="V290" s="74"/>
      <c r="W290" s="784"/>
      <c r="X290" s="74"/>
      <c r="Y290" s="784"/>
      <c r="Z290" s="74"/>
      <c r="AA290" s="74"/>
    </row>
    <row r="291" spans="1:27" s="393" customFormat="1" ht="11.25" customHeight="1">
      <c r="A291" s="800"/>
      <c r="B291" s="359" t="s">
        <v>384</v>
      </c>
      <c r="C291" s="429">
        <v>2.84</v>
      </c>
      <c r="D291" s="433">
        <f t="shared" ref="D291:D300" si="96">0.453592*C291</f>
        <v>1.28820128</v>
      </c>
      <c r="E291" s="487" t="s">
        <v>385</v>
      </c>
      <c r="F291" s="487" t="s">
        <v>42</v>
      </c>
      <c r="G291" s="429">
        <v>10</v>
      </c>
      <c r="H291" s="567">
        <v>50</v>
      </c>
      <c r="I291" s="604"/>
      <c r="J291" s="605"/>
      <c r="K291" s="606"/>
      <c r="L291" s="607"/>
      <c r="M291" s="608"/>
      <c r="N291" s="609"/>
      <c r="O291" s="647"/>
      <c r="P291" s="648"/>
      <c r="Q291" s="662"/>
      <c r="R291" s="351"/>
      <c r="S291" s="611"/>
      <c r="T291" s="663"/>
      <c r="U291" s="644">
        <f t="shared" ref="U291:U300" si="97">SUM(I291:P291,S291)*H291</f>
        <v>0</v>
      </c>
      <c r="V291" s="801"/>
      <c r="W291" s="780">
        <f t="shared" ref="W291:W300" si="98">SUM(I291:P291,S291)*G291</f>
        <v>0</v>
      </c>
      <c r="X291" s="802"/>
      <c r="Y291" s="780">
        <f t="shared" ref="Y291:Y300" si="99">SUM(I291:P291,S291)*D291</f>
        <v>0</v>
      </c>
      <c r="Z291" s="803"/>
      <c r="AA291" s="597"/>
    </row>
    <row r="292" spans="1:27" s="393" customFormat="1" ht="11.25" customHeight="1">
      <c r="A292" s="804"/>
      <c r="B292" s="360" t="s">
        <v>384</v>
      </c>
      <c r="C292" s="430">
        <v>4.25</v>
      </c>
      <c r="D292" s="422">
        <f t="shared" si="96"/>
        <v>1.9277660000000001</v>
      </c>
      <c r="E292" s="488" t="s">
        <v>386</v>
      </c>
      <c r="F292" s="488" t="s">
        <v>232</v>
      </c>
      <c r="G292" s="430">
        <v>5</v>
      </c>
      <c r="H292" s="568">
        <v>64</v>
      </c>
      <c r="I292" s="614"/>
      <c r="J292" s="615"/>
      <c r="K292" s="616"/>
      <c r="L292" s="617"/>
      <c r="M292" s="618"/>
      <c r="N292" s="619"/>
      <c r="O292" s="650"/>
      <c r="P292" s="651"/>
      <c r="Q292" s="662"/>
      <c r="R292" s="352"/>
      <c r="S292" s="620"/>
      <c r="T292" s="663"/>
      <c r="U292" s="645">
        <f t="shared" si="97"/>
        <v>0</v>
      </c>
      <c r="V292" s="801"/>
      <c r="W292" s="781">
        <f t="shared" si="98"/>
        <v>0</v>
      </c>
      <c r="X292" s="802"/>
      <c r="Y292" s="781">
        <f t="shared" si="99"/>
        <v>0</v>
      </c>
      <c r="Z292" s="803"/>
      <c r="AA292" s="597"/>
    </row>
    <row r="293" spans="1:27" s="393" customFormat="1" ht="11.25" customHeight="1">
      <c r="A293" s="805"/>
      <c r="B293" s="360" t="s">
        <v>384</v>
      </c>
      <c r="C293" s="430">
        <v>6.83</v>
      </c>
      <c r="D293" s="422">
        <f t="shared" si="96"/>
        <v>3.0980333600000001</v>
      </c>
      <c r="E293" s="488" t="s">
        <v>387</v>
      </c>
      <c r="F293" s="488" t="s">
        <v>46</v>
      </c>
      <c r="G293" s="430">
        <v>5</v>
      </c>
      <c r="H293" s="568">
        <v>99</v>
      </c>
      <c r="I293" s="614"/>
      <c r="J293" s="615"/>
      <c r="K293" s="616"/>
      <c r="L293" s="617"/>
      <c r="M293" s="618"/>
      <c r="N293" s="619"/>
      <c r="O293" s="650"/>
      <c r="P293" s="651"/>
      <c r="Q293" s="662"/>
      <c r="R293" s="352"/>
      <c r="S293" s="620"/>
      <c r="T293" s="663"/>
      <c r="U293" s="645">
        <f t="shared" si="97"/>
        <v>0</v>
      </c>
      <c r="V293" s="801"/>
      <c r="W293" s="781">
        <f t="shared" si="98"/>
        <v>0</v>
      </c>
      <c r="X293" s="802"/>
      <c r="Y293" s="781">
        <f t="shared" si="99"/>
        <v>0</v>
      </c>
      <c r="Z293" s="803"/>
      <c r="AA293" s="597"/>
    </row>
    <row r="294" spans="1:27" s="393" customFormat="1" ht="11.25" customHeight="1">
      <c r="A294" s="805"/>
      <c r="B294" s="360" t="s">
        <v>384</v>
      </c>
      <c r="C294" s="430">
        <v>12.15</v>
      </c>
      <c r="D294" s="422">
        <f t="shared" si="96"/>
        <v>5.5111428</v>
      </c>
      <c r="E294" s="488" t="s">
        <v>388</v>
      </c>
      <c r="F294" s="488" t="s">
        <v>389</v>
      </c>
      <c r="G294" s="430">
        <v>5</v>
      </c>
      <c r="H294" s="568">
        <v>152</v>
      </c>
      <c r="I294" s="614"/>
      <c r="J294" s="615"/>
      <c r="K294" s="616"/>
      <c r="L294" s="617"/>
      <c r="M294" s="618"/>
      <c r="N294" s="619"/>
      <c r="O294" s="650"/>
      <c r="P294" s="651"/>
      <c r="Q294" s="662"/>
      <c r="R294" s="352"/>
      <c r="S294" s="620"/>
      <c r="T294" s="663"/>
      <c r="U294" s="645">
        <f t="shared" si="97"/>
        <v>0</v>
      </c>
      <c r="V294" s="801"/>
      <c r="W294" s="781">
        <f t="shared" si="98"/>
        <v>0</v>
      </c>
      <c r="X294" s="802"/>
      <c r="Y294" s="781">
        <f t="shared" si="99"/>
        <v>0</v>
      </c>
      <c r="Z294" s="803"/>
      <c r="AA294" s="597"/>
    </row>
    <row r="295" spans="1:27" s="393" customFormat="1" ht="11.25" customHeight="1">
      <c r="A295" s="805"/>
      <c r="B295" s="360" t="s">
        <v>384</v>
      </c>
      <c r="C295" s="430">
        <v>3.4</v>
      </c>
      <c r="D295" s="422">
        <f t="shared" si="96"/>
        <v>1.5422127999999999</v>
      </c>
      <c r="E295" s="488" t="s">
        <v>390</v>
      </c>
      <c r="F295" s="488" t="s">
        <v>109</v>
      </c>
      <c r="G295" s="430">
        <v>1</v>
      </c>
      <c r="H295" s="568">
        <v>52</v>
      </c>
      <c r="I295" s="614"/>
      <c r="J295" s="615"/>
      <c r="K295" s="616"/>
      <c r="L295" s="617"/>
      <c r="M295" s="618"/>
      <c r="N295" s="619"/>
      <c r="O295" s="650"/>
      <c r="P295" s="651"/>
      <c r="Q295" s="662"/>
      <c r="R295" s="352"/>
      <c r="S295" s="620"/>
      <c r="T295" s="663"/>
      <c r="U295" s="645">
        <f t="shared" si="97"/>
        <v>0</v>
      </c>
      <c r="V295" s="801"/>
      <c r="W295" s="781">
        <f t="shared" si="98"/>
        <v>0</v>
      </c>
      <c r="X295" s="802"/>
      <c r="Y295" s="781">
        <f t="shared" si="99"/>
        <v>0</v>
      </c>
      <c r="Z295" s="803"/>
      <c r="AA295" s="597"/>
    </row>
    <row r="296" spans="1:27" s="393" customFormat="1" ht="11.25" customHeight="1">
      <c r="A296" s="805"/>
      <c r="B296" s="360" t="s">
        <v>384</v>
      </c>
      <c r="C296" s="430">
        <v>5.07</v>
      </c>
      <c r="D296" s="422">
        <f t="shared" si="96"/>
        <v>2.2997114400000003</v>
      </c>
      <c r="E296" s="488" t="s">
        <v>391</v>
      </c>
      <c r="F296" s="488" t="s">
        <v>73</v>
      </c>
      <c r="G296" s="430">
        <v>1</v>
      </c>
      <c r="H296" s="568">
        <v>70</v>
      </c>
      <c r="I296" s="614"/>
      <c r="J296" s="615"/>
      <c r="K296" s="616"/>
      <c r="L296" s="617"/>
      <c r="M296" s="618"/>
      <c r="N296" s="619"/>
      <c r="O296" s="650"/>
      <c r="P296" s="651"/>
      <c r="Q296" s="662"/>
      <c r="R296" s="352"/>
      <c r="S296" s="620"/>
      <c r="T296" s="663"/>
      <c r="U296" s="645">
        <f t="shared" si="97"/>
        <v>0</v>
      </c>
      <c r="V296" s="801"/>
      <c r="W296" s="781">
        <f t="shared" si="98"/>
        <v>0</v>
      </c>
      <c r="X296" s="802"/>
      <c r="Y296" s="781">
        <f t="shared" si="99"/>
        <v>0</v>
      </c>
      <c r="Z296" s="803"/>
      <c r="AA296" s="597"/>
    </row>
    <row r="297" spans="1:27" s="393" customFormat="1" ht="11.25" customHeight="1">
      <c r="A297" s="805"/>
      <c r="B297" s="360" t="s">
        <v>384</v>
      </c>
      <c r="C297" s="430">
        <v>6.73</v>
      </c>
      <c r="D297" s="422">
        <f t="shared" si="96"/>
        <v>3.05267416</v>
      </c>
      <c r="E297" s="488" t="s">
        <v>392</v>
      </c>
      <c r="F297" s="488" t="s">
        <v>75</v>
      </c>
      <c r="G297" s="430">
        <v>1</v>
      </c>
      <c r="H297" s="568">
        <v>87</v>
      </c>
      <c r="I297" s="614"/>
      <c r="J297" s="615"/>
      <c r="K297" s="616"/>
      <c r="L297" s="617"/>
      <c r="M297" s="618"/>
      <c r="N297" s="619"/>
      <c r="O297" s="650"/>
      <c r="P297" s="651"/>
      <c r="Q297" s="662"/>
      <c r="R297" s="352"/>
      <c r="S297" s="620"/>
      <c r="T297" s="663"/>
      <c r="U297" s="645">
        <f t="shared" si="97"/>
        <v>0</v>
      </c>
      <c r="V297" s="801"/>
      <c r="W297" s="781">
        <f t="shared" si="98"/>
        <v>0</v>
      </c>
      <c r="X297" s="802"/>
      <c r="Y297" s="781">
        <f t="shared" si="99"/>
        <v>0</v>
      </c>
      <c r="Z297" s="803"/>
      <c r="AA297" s="597"/>
    </row>
    <row r="298" spans="1:27" s="393" customFormat="1" ht="11.25" customHeight="1">
      <c r="A298" s="805"/>
      <c r="B298" s="360" t="s">
        <v>384</v>
      </c>
      <c r="C298" s="430">
        <v>10.19</v>
      </c>
      <c r="D298" s="422">
        <f t="shared" si="96"/>
        <v>4.6221024799999997</v>
      </c>
      <c r="E298" s="488" t="s">
        <v>393</v>
      </c>
      <c r="F298" s="488" t="s">
        <v>87</v>
      </c>
      <c r="G298" s="430">
        <v>1</v>
      </c>
      <c r="H298" s="568">
        <v>124</v>
      </c>
      <c r="I298" s="614"/>
      <c r="J298" s="615"/>
      <c r="K298" s="616"/>
      <c r="L298" s="617"/>
      <c r="M298" s="618"/>
      <c r="N298" s="619"/>
      <c r="O298" s="650"/>
      <c r="P298" s="651"/>
      <c r="Q298" s="662"/>
      <c r="R298" s="352"/>
      <c r="S298" s="620"/>
      <c r="T298" s="663"/>
      <c r="U298" s="645">
        <f t="shared" si="97"/>
        <v>0</v>
      </c>
      <c r="V298" s="801"/>
      <c r="W298" s="781">
        <f t="shared" si="98"/>
        <v>0</v>
      </c>
      <c r="X298" s="802"/>
      <c r="Y298" s="781">
        <f t="shared" si="99"/>
        <v>0</v>
      </c>
      <c r="Z298" s="803"/>
      <c r="AA298" s="597"/>
    </row>
    <row r="299" spans="1:27" s="393" customFormat="1" ht="11.25" customHeight="1">
      <c r="A299" s="805"/>
      <c r="B299" s="361" t="s">
        <v>384</v>
      </c>
      <c r="C299" s="431">
        <v>22.6</v>
      </c>
      <c r="D299" s="422">
        <f t="shared" si="96"/>
        <v>10.251179200000001</v>
      </c>
      <c r="E299" s="489" t="s">
        <v>394</v>
      </c>
      <c r="F299" s="489" t="s">
        <v>89</v>
      </c>
      <c r="G299" s="431">
        <v>1</v>
      </c>
      <c r="H299" s="569">
        <v>333</v>
      </c>
      <c r="I299" s="622"/>
      <c r="J299" s="623"/>
      <c r="K299" s="624"/>
      <c r="L299" s="625"/>
      <c r="M299" s="626"/>
      <c r="N299" s="627"/>
      <c r="O299" s="652"/>
      <c r="P299" s="653"/>
      <c r="Q299" s="662"/>
      <c r="R299" s="353"/>
      <c r="S299" s="628"/>
      <c r="T299" s="663"/>
      <c r="U299" s="645">
        <f t="shared" si="97"/>
        <v>0</v>
      </c>
      <c r="V299" s="801"/>
      <c r="W299" s="781">
        <f t="shared" si="98"/>
        <v>0</v>
      </c>
      <c r="X299" s="802"/>
      <c r="Y299" s="781">
        <f t="shared" si="99"/>
        <v>0</v>
      </c>
      <c r="Z299" s="803"/>
      <c r="AA299" s="597"/>
    </row>
    <row r="300" spans="1:27" s="393" customFormat="1" ht="11.25" customHeight="1">
      <c r="A300" s="806"/>
      <c r="B300" s="362" t="s">
        <v>395</v>
      </c>
      <c r="C300" s="432">
        <f>SUM(C291:C299)</f>
        <v>74.06</v>
      </c>
      <c r="D300" s="422">
        <f t="shared" si="96"/>
        <v>33.593023520000003</v>
      </c>
      <c r="E300" s="491" t="s">
        <v>396</v>
      </c>
      <c r="F300" s="491" t="s">
        <v>51</v>
      </c>
      <c r="G300" s="432">
        <f>SUM(G291:G299)</f>
        <v>30</v>
      </c>
      <c r="H300" s="571">
        <f>SUM(H291:H299)</f>
        <v>1031</v>
      </c>
      <c r="I300" s="629"/>
      <c r="J300" s="630"/>
      <c r="K300" s="631"/>
      <c r="L300" s="632"/>
      <c r="M300" s="633"/>
      <c r="N300" s="634"/>
      <c r="O300" s="654"/>
      <c r="P300" s="655"/>
      <c r="Q300" s="662"/>
      <c r="R300" s="349"/>
      <c r="S300" s="635"/>
      <c r="T300" s="663"/>
      <c r="U300" s="646">
        <f t="shared" si="97"/>
        <v>0</v>
      </c>
      <c r="V300" s="801"/>
      <c r="W300" s="782">
        <f t="shared" si="98"/>
        <v>0</v>
      </c>
      <c r="X300" s="802"/>
      <c r="Y300" s="782">
        <f t="shared" si="99"/>
        <v>0</v>
      </c>
      <c r="Z300" s="803"/>
      <c r="AA300" s="597"/>
    </row>
    <row r="301" spans="1:27" ht="11.25" customHeight="1">
      <c r="A301" s="89"/>
      <c r="B301" s="354"/>
      <c r="C301" s="354"/>
      <c r="D301" s="466"/>
      <c r="E301" s="354"/>
      <c r="F301" s="354"/>
      <c r="G301" s="354"/>
      <c r="H301" s="566"/>
      <c r="I301" s="189"/>
      <c r="J301" s="189"/>
      <c r="K301" s="189"/>
      <c r="L301" s="189"/>
      <c r="M301" s="189"/>
      <c r="N301" s="189"/>
      <c r="O301" s="278"/>
      <c r="P301" s="278"/>
      <c r="Q301" s="193"/>
      <c r="R301" s="280"/>
      <c r="S301" s="189"/>
      <c r="T301" s="391"/>
      <c r="U301" s="643"/>
      <c r="V301" s="74"/>
      <c r="W301" s="784"/>
      <c r="X301" s="74"/>
      <c r="Y301" s="784"/>
      <c r="Z301" s="74"/>
      <c r="AA301" s="74"/>
    </row>
    <row r="302" spans="1:27" ht="11.25" customHeight="1">
      <c r="A302" s="169"/>
      <c r="B302" s="351" t="s">
        <v>397</v>
      </c>
      <c r="C302" s="425">
        <v>3.62</v>
      </c>
      <c r="D302" s="408">
        <f t="shared" ref="D302:D307" si="100">0.453592*C302</f>
        <v>1.6420030400000001</v>
      </c>
      <c r="E302" s="479" t="s">
        <v>398</v>
      </c>
      <c r="F302" s="479" t="s">
        <v>46</v>
      </c>
      <c r="G302" s="425">
        <v>1</v>
      </c>
      <c r="H302" s="551">
        <v>49</v>
      </c>
      <c r="I302" s="241"/>
      <c r="J302" s="242"/>
      <c r="K302" s="243"/>
      <c r="L302" s="244"/>
      <c r="M302" s="245"/>
      <c r="N302" s="246"/>
      <c r="O302" s="282"/>
      <c r="P302" s="283"/>
      <c r="Q302" s="296"/>
      <c r="R302" s="186"/>
      <c r="S302" s="250"/>
      <c r="T302" s="663"/>
      <c r="U302" s="644">
        <f t="shared" ref="U302:U307" si="101">SUM(I302:P302,S302)*H302</f>
        <v>0</v>
      </c>
      <c r="V302" s="86"/>
      <c r="W302" s="780">
        <f t="shared" ref="W302:W307" si="102">SUM(I302:P302,S302)*G302</f>
        <v>0</v>
      </c>
      <c r="X302" s="81"/>
      <c r="Y302" s="780">
        <f t="shared" ref="Y302:Y307" si="103">SUM(I302:P302,S302)*D302</f>
        <v>0</v>
      </c>
      <c r="Z302" s="82"/>
      <c r="AA302" s="74"/>
    </row>
    <row r="303" spans="1:27" ht="11.25" customHeight="1">
      <c r="A303" s="143"/>
      <c r="B303" s="352" t="s">
        <v>397</v>
      </c>
      <c r="C303" s="426">
        <v>5.49</v>
      </c>
      <c r="D303" s="401">
        <f t="shared" si="100"/>
        <v>2.4902200800000003</v>
      </c>
      <c r="E303" s="480" t="s">
        <v>399</v>
      </c>
      <c r="F303" s="480" t="s">
        <v>62</v>
      </c>
      <c r="G303" s="426">
        <v>1</v>
      </c>
      <c r="H303" s="555">
        <v>66</v>
      </c>
      <c r="I303" s="251"/>
      <c r="J303" s="252"/>
      <c r="K303" s="253"/>
      <c r="L303" s="254"/>
      <c r="M303" s="255"/>
      <c r="N303" s="256"/>
      <c r="O303" s="284"/>
      <c r="P303" s="285"/>
      <c r="Q303" s="296"/>
      <c r="R303" s="187"/>
      <c r="S303" s="259"/>
      <c r="T303" s="663"/>
      <c r="U303" s="645">
        <f t="shared" si="101"/>
        <v>0</v>
      </c>
      <c r="V303" s="86"/>
      <c r="W303" s="781">
        <f t="shared" si="102"/>
        <v>0</v>
      </c>
      <c r="X303" s="81"/>
      <c r="Y303" s="781">
        <f t="shared" si="103"/>
        <v>0</v>
      </c>
      <c r="Z303" s="82"/>
      <c r="AA303" s="74"/>
    </row>
    <row r="304" spans="1:27" ht="11.25" customHeight="1">
      <c r="A304" s="143"/>
      <c r="B304" s="352" t="s">
        <v>397</v>
      </c>
      <c r="C304" s="426">
        <v>6.26</v>
      </c>
      <c r="D304" s="401">
        <f t="shared" si="100"/>
        <v>2.83948592</v>
      </c>
      <c r="E304" s="480" t="s">
        <v>400</v>
      </c>
      <c r="F304" s="480" t="s">
        <v>73</v>
      </c>
      <c r="G304" s="426">
        <v>1</v>
      </c>
      <c r="H304" s="555">
        <v>74</v>
      </c>
      <c r="I304" s="251"/>
      <c r="J304" s="252"/>
      <c r="K304" s="253"/>
      <c r="L304" s="254"/>
      <c r="M304" s="255"/>
      <c r="N304" s="256"/>
      <c r="O304" s="284"/>
      <c r="P304" s="285"/>
      <c r="Q304" s="296"/>
      <c r="R304" s="187"/>
      <c r="S304" s="259"/>
      <c r="T304" s="663"/>
      <c r="U304" s="645">
        <f t="shared" si="101"/>
        <v>0</v>
      </c>
      <c r="V304" s="86"/>
      <c r="W304" s="781">
        <f t="shared" si="102"/>
        <v>0</v>
      </c>
      <c r="X304" s="81"/>
      <c r="Y304" s="781">
        <f t="shared" si="103"/>
        <v>0</v>
      </c>
      <c r="Z304" s="82"/>
      <c r="AA304" s="74"/>
    </row>
    <row r="305" spans="1:27" ht="11.25" customHeight="1">
      <c r="A305" s="143"/>
      <c r="B305" s="352" t="s">
        <v>397</v>
      </c>
      <c r="C305" s="426">
        <v>11.4</v>
      </c>
      <c r="D305" s="401">
        <f t="shared" si="100"/>
        <v>5.1709487999999997</v>
      </c>
      <c r="E305" s="480" t="s">
        <v>401</v>
      </c>
      <c r="F305" s="480" t="s">
        <v>75</v>
      </c>
      <c r="G305" s="426">
        <v>1</v>
      </c>
      <c r="H305" s="555">
        <v>120</v>
      </c>
      <c r="I305" s="251"/>
      <c r="J305" s="252"/>
      <c r="K305" s="253"/>
      <c r="L305" s="254"/>
      <c r="M305" s="255"/>
      <c r="N305" s="256"/>
      <c r="O305" s="284"/>
      <c r="P305" s="285"/>
      <c r="Q305" s="296"/>
      <c r="R305" s="187"/>
      <c r="S305" s="259"/>
      <c r="T305" s="663"/>
      <c r="U305" s="645">
        <f t="shared" si="101"/>
        <v>0</v>
      </c>
      <c r="V305" s="86"/>
      <c r="W305" s="781">
        <f t="shared" si="102"/>
        <v>0</v>
      </c>
      <c r="X305" s="81"/>
      <c r="Y305" s="781">
        <f t="shared" si="103"/>
        <v>0</v>
      </c>
      <c r="Z305" s="82"/>
      <c r="AA305" s="74"/>
    </row>
    <row r="306" spans="1:27" ht="11.25" customHeight="1">
      <c r="A306" s="143"/>
      <c r="B306" s="353" t="s">
        <v>397</v>
      </c>
      <c r="C306" s="427">
        <v>13.1</v>
      </c>
      <c r="D306" s="401">
        <f t="shared" si="100"/>
        <v>5.9420551999999995</v>
      </c>
      <c r="E306" s="481" t="s">
        <v>394</v>
      </c>
      <c r="F306" s="481" t="s">
        <v>87</v>
      </c>
      <c r="G306" s="427">
        <v>1</v>
      </c>
      <c r="H306" s="554">
        <v>139</v>
      </c>
      <c r="I306" s="260"/>
      <c r="J306" s="261"/>
      <c r="K306" s="262"/>
      <c r="L306" s="263"/>
      <c r="M306" s="264"/>
      <c r="N306" s="265"/>
      <c r="O306" s="286"/>
      <c r="P306" s="287"/>
      <c r="Q306" s="296"/>
      <c r="R306" s="188"/>
      <c r="S306" s="268"/>
      <c r="T306" s="663"/>
      <c r="U306" s="645">
        <f t="shared" si="101"/>
        <v>0</v>
      </c>
      <c r="V306" s="86"/>
      <c r="W306" s="781">
        <f t="shared" si="102"/>
        <v>0</v>
      </c>
      <c r="X306" s="81"/>
      <c r="Y306" s="781">
        <f t="shared" si="103"/>
        <v>0</v>
      </c>
      <c r="Z306" s="82"/>
      <c r="AA306" s="74"/>
    </row>
    <row r="307" spans="1:27" ht="11.25" customHeight="1">
      <c r="A307" s="143"/>
      <c r="B307" s="349" t="s">
        <v>402</v>
      </c>
      <c r="C307" s="428">
        <f>SUM(C302:C306)</f>
        <v>39.869999999999997</v>
      </c>
      <c r="D307" s="401">
        <f t="shared" si="100"/>
        <v>18.084713039999997</v>
      </c>
      <c r="E307" s="478" t="s">
        <v>403</v>
      </c>
      <c r="F307" s="478" t="s">
        <v>51</v>
      </c>
      <c r="G307" s="428">
        <f>SUM(G302:G306)</f>
        <v>5</v>
      </c>
      <c r="H307" s="557">
        <f>SUM(H302:H306)</f>
        <v>448</v>
      </c>
      <c r="I307" s="269"/>
      <c r="J307" s="270"/>
      <c r="K307" s="271"/>
      <c r="L307" s="272"/>
      <c r="M307" s="273"/>
      <c r="N307" s="274"/>
      <c r="O307" s="288"/>
      <c r="P307" s="289"/>
      <c r="Q307" s="296"/>
      <c r="R307" s="185"/>
      <c r="S307" s="277"/>
      <c r="T307" s="663"/>
      <c r="U307" s="646">
        <f t="shared" si="101"/>
        <v>0</v>
      </c>
      <c r="V307" s="86"/>
      <c r="W307" s="782">
        <f t="shared" si="102"/>
        <v>0</v>
      </c>
      <c r="X307" s="81"/>
      <c r="Y307" s="782">
        <f t="shared" si="103"/>
        <v>0</v>
      </c>
      <c r="Z307" s="82"/>
      <c r="AA307" s="74"/>
    </row>
    <row r="308" spans="1:27" ht="11.25" customHeight="1">
      <c r="A308" s="90"/>
      <c r="B308" s="354"/>
      <c r="C308" s="354"/>
      <c r="D308" s="466"/>
      <c r="E308" s="354"/>
      <c r="F308" s="354"/>
      <c r="G308" s="354"/>
      <c r="H308" s="566"/>
      <c r="I308" s="189"/>
      <c r="J308" s="189"/>
      <c r="K308" s="189"/>
      <c r="L308" s="189"/>
      <c r="M308" s="189"/>
      <c r="N308" s="189"/>
      <c r="O308" s="278"/>
      <c r="P308" s="278"/>
      <c r="Q308" s="193"/>
      <c r="R308" s="280"/>
      <c r="S308" s="189"/>
      <c r="T308" s="391"/>
      <c r="U308" s="643"/>
      <c r="V308" s="74"/>
      <c r="W308" s="784"/>
      <c r="X308" s="74"/>
      <c r="Y308" s="784"/>
      <c r="Z308" s="74"/>
      <c r="AA308" s="74"/>
    </row>
    <row r="309" spans="1:27" ht="11.25" customHeight="1">
      <c r="A309" s="168"/>
      <c r="B309" s="351" t="s">
        <v>404</v>
      </c>
      <c r="C309" s="408">
        <v>5.25</v>
      </c>
      <c r="D309" s="408">
        <f t="shared" ref="D309:D317" si="104">0.453592*C309</f>
        <v>2.3813580000000001</v>
      </c>
      <c r="E309" s="479" t="s">
        <v>405</v>
      </c>
      <c r="F309" s="479" t="s">
        <v>42</v>
      </c>
      <c r="G309" s="425">
        <v>5</v>
      </c>
      <c r="H309" s="551">
        <v>72</v>
      </c>
      <c r="I309" s="241"/>
      <c r="J309" s="242"/>
      <c r="K309" s="243"/>
      <c r="L309" s="244"/>
      <c r="M309" s="245"/>
      <c r="N309" s="246"/>
      <c r="O309" s="282"/>
      <c r="P309" s="283"/>
      <c r="Q309" s="296"/>
      <c r="R309" s="186"/>
      <c r="S309" s="250"/>
      <c r="T309" s="663"/>
      <c r="U309" s="644">
        <f t="shared" ref="U309:U317" si="105">SUM(I309:P309,S309)*H309</f>
        <v>0</v>
      </c>
      <c r="V309" s="86"/>
      <c r="W309" s="780">
        <f t="shared" ref="W309:W317" si="106">SUM(I309:P309,S309)*G309</f>
        <v>0</v>
      </c>
      <c r="X309" s="81"/>
      <c r="Y309" s="780">
        <f t="shared" ref="Y309:Y317" si="107">SUM(I309:P309,S309)*D309</f>
        <v>0</v>
      </c>
      <c r="Z309" s="82"/>
      <c r="AA309" s="74"/>
    </row>
    <row r="310" spans="1:27" ht="11.25" customHeight="1">
      <c r="A310" s="143"/>
      <c r="B310" s="352" t="s">
        <v>404</v>
      </c>
      <c r="C310" s="409">
        <v>7.59</v>
      </c>
      <c r="D310" s="401">
        <f t="shared" si="104"/>
        <v>3.4427632799999999</v>
      </c>
      <c r="E310" s="480" t="s">
        <v>406</v>
      </c>
      <c r="F310" s="480" t="s">
        <v>44</v>
      </c>
      <c r="G310" s="409">
        <v>5</v>
      </c>
      <c r="H310" s="555">
        <v>103</v>
      </c>
      <c r="I310" s="251"/>
      <c r="J310" s="252"/>
      <c r="K310" s="253"/>
      <c r="L310" s="254"/>
      <c r="M310" s="255"/>
      <c r="N310" s="256"/>
      <c r="O310" s="284"/>
      <c r="P310" s="285"/>
      <c r="Q310" s="296"/>
      <c r="R310" s="187"/>
      <c r="S310" s="259"/>
      <c r="T310" s="663"/>
      <c r="U310" s="645">
        <f t="shared" si="105"/>
        <v>0</v>
      </c>
      <c r="V310" s="86"/>
      <c r="W310" s="781">
        <f t="shared" si="106"/>
        <v>0</v>
      </c>
      <c r="X310" s="81"/>
      <c r="Y310" s="781">
        <f t="shared" si="107"/>
        <v>0</v>
      </c>
      <c r="Z310" s="82"/>
      <c r="AA310" s="74"/>
    </row>
    <row r="311" spans="1:27" ht="11.25" customHeight="1">
      <c r="A311" s="143"/>
      <c r="B311" s="352" t="s">
        <v>404</v>
      </c>
      <c r="C311" s="409">
        <v>13.67</v>
      </c>
      <c r="D311" s="401">
        <f t="shared" si="104"/>
        <v>6.2006026399999996</v>
      </c>
      <c r="E311" s="480" t="s">
        <v>407</v>
      </c>
      <c r="F311" s="480" t="s">
        <v>46</v>
      </c>
      <c r="G311" s="409">
        <v>5</v>
      </c>
      <c r="H311" s="555">
        <v>162</v>
      </c>
      <c r="I311" s="251"/>
      <c r="J311" s="252"/>
      <c r="K311" s="253"/>
      <c r="L311" s="254"/>
      <c r="M311" s="255"/>
      <c r="N311" s="256"/>
      <c r="O311" s="284"/>
      <c r="P311" s="285"/>
      <c r="Q311" s="296"/>
      <c r="R311" s="187"/>
      <c r="S311" s="259"/>
      <c r="T311" s="663"/>
      <c r="U311" s="645">
        <f t="shared" si="105"/>
        <v>0</v>
      </c>
      <c r="V311" s="86"/>
      <c r="W311" s="781">
        <f t="shared" si="106"/>
        <v>0</v>
      </c>
      <c r="X311" s="81"/>
      <c r="Y311" s="781">
        <f t="shared" si="107"/>
        <v>0</v>
      </c>
      <c r="Z311" s="82"/>
      <c r="AA311" s="74"/>
    </row>
    <row r="312" spans="1:27" ht="11.25" customHeight="1">
      <c r="A312" s="143"/>
      <c r="B312" s="352" t="s">
        <v>404</v>
      </c>
      <c r="C312" s="409">
        <v>21.91</v>
      </c>
      <c r="D312" s="401">
        <f t="shared" si="104"/>
        <v>9.9382007199999993</v>
      </c>
      <c r="E312" s="480" t="s">
        <v>408</v>
      </c>
      <c r="F312" s="480" t="s">
        <v>62</v>
      </c>
      <c r="G312" s="409">
        <v>5</v>
      </c>
      <c r="H312" s="555">
        <v>241</v>
      </c>
      <c r="I312" s="251"/>
      <c r="J312" s="252"/>
      <c r="K312" s="253"/>
      <c r="L312" s="254"/>
      <c r="M312" s="255"/>
      <c r="N312" s="256"/>
      <c r="O312" s="284"/>
      <c r="P312" s="285"/>
      <c r="Q312" s="296"/>
      <c r="R312" s="187"/>
      <c r="S312" s="259"/>
      <c r="T312" s="663"/>
      <c r="U312" s="645">
        <f t="shared" si="105"/>
        <v>0</v>
      </c>
      <c r="V312" s="86"/>
      <c r="W312" s="781">
        <f t="shared" si="106"/>
        <v>0</v>
      </c>
      <c r="X312" s="81"/>
      <c r="Y312" s="781">
        <f t="shared" si="107"/>
        <v>0</v>
      </c>
      <c r="Z312" s="82"/>
      <c r="AA312" s="74"/>
    </row>
    <row r="313" spans="1:27" ht="11.25" customHeight="1">
      <c r="A313" s="143"/>
      <c r="B313" s="352" t="s">
        <v>404</v>
      </c>
      <c r="C313" s="409">
        <v>6.66</v>
      </c>
      <c r="D313" s="401">
        <f t="shared" si="104"/>
        <v>3.0209227200000002</v>
      </c>
      <c r="E313" s="480" t="s">
        <v>409</v>
      </c>
      <c r="F313" s="480" t="s">
        <v>73</v>
      </c>
      <c r="G313" s="409">
        <v>1</v>
      </c>
      <c r="H313" s="555">
        <v>83</v>
      </c>
      <c r="I313" s="251"/>
      <c r="J313" s="252"/>
      <c r="K313" s="253"/>
      <c r="L313" s="254"/>
      <c r="M313" s="255"/>
      <c r="N313" s="256"/>
      <c r="O313" s="284"/>
      <c r="P313" s="285"/>
      <c r="Q313" s="296"/>
      <c r="R313" s="187"/>
      <c r="S313" s="259"/>
      <c r="T313" s="663"/>
      <c r="U313" s="645">
        <f t="shared" si="105"/>
        <v>0</v>
      </c>
      <c r="V313" s="86"/>
      <c r="W313" s="781">
        <f t="shared" si="106"/>
        <v>0</v>
      </c>
      <c r="X313" s="81"/>
      <c r="Y313" s="781">
        <f t="shared" si="107"/>
        <v>0</v>
      </c>
      <c r="Z313" s="82"/>
      <c r="AA313" s="74"/>
    </row>
    <row r="314" spans="1:27" ht="11.25" customHeight="1">
      <c r="A314" s="143"/>
      <c r="B314" s="352" t="s">
        <v>404</v>
      </c>
      <c r="C314" s="409">
        <v>6.88</v>
      </c>
      <c r="D314" s="401">
        <f t="shared" si="104"/>
        <v>3.1207129600000001</v>
      </c>
      <c r="E314" s="480" t="s">
        <v>410</v>
      </c>
      <c r="F314" s="480" t="s">
        <v>75</v>
      </c>
      <c r="G314" s="409">
        <v>1</v>
      </c>
      <c r="H314" s="555">
        <v>85</v>
      </c>
      <c r="I314" s="251"/>
      <c r="J314" s="252"/>
      <c r="K314" s="253"/>
      <c r="L314" s="254"/>
      <c r="M314" s="255"/>
      <c r="N314" s="256"/>
      <c r="O314" s="284"/>
      <c r="P314" s="285"/>
      <c r="Q314" s="296"/>
      <c r="R314" s="187"/>
      <c r="S314" s="259"/>
      <c r="T314" s="663"/>
      <c r="U314" s="645">
        <f t="shared" si="105"/>
        <v>0</v>
      </c>
      <c r="V314" s="86"/>
      <c r="W314" s="781">
        <f t="shared" si="106"/>
        <v>0</v>
      </c>
      <c r="X314" s="81"/>
      <c r="Y314" s="781">
        <f t="shared" si="107"/>
        <v>0</v>
      </c>
      <c r="Z314" s="82"/>
      <c r="AA314" s="74"/>
    </row>
    <row r="315" spans="1:27" ht="11.25" customHeight="1">
      <c r="A315" s="143"/>
      <c r="B315" s="352" t="s">
        <v>404</v>
      </c>
      <c r="C315" s="409">
        <v>10.48</v>
      </c>
      <c r="D315" s="401">
        <f t="shared" si="104"/>
        <v>4.7536441600000003</v>
      </c>
      <c r="E315" s="480" t="s">
        <v>411</v>
      </c>
      <c r="F315" s="480" t="s">
        <v>87</v>
      </c>
      <c r="G315" s="409">
        <v>1</v>
      </c>
      <c r="H315" s="555">
        <v>123</v>
      </c>
      <c r="I315" s="251"/>
      <c r="J315" s="252"/>
      <c r="K315" s="253"/>
      <c r="L315" s="254"/>
      <c r="M315" s="255"/>
      <c r="N315" s="256"/>
      <c r="O315" s="284"/>
      <c r="P315" s="285"/>
      <c r="Q315" s="296"/>
      <c r="R315" s="187"/>
      <c r="S315" s="259"/>
      <c r="T315" s="663"/>
      <c r="U315" s="645">
        <f t="shared" si="105"/>
        <v>0</v>
      </c>
      <c r="V315" s="86"/>
      <c r="W315" s="781">
        <f t="shared" si="106"/>
        <v>0</v>
      </c>
      <c r="X315" s="81"/>
      <c r="Y315" s="781">
        <f t="shared" si="107"/>
        <v>0</v>
      </c>
      <c r="Z315" s="82"/>
      <c r="AA315" s="74"/>
    </row>
    <row r="316" spans="1:27" ht="11.25" customHeight="1">
      <c r="A316" s="143"/>
      <c r="B316" s="353" t="s">
        <v>404</v>
      </c>
      <c r="C316" s="405">
        <v>13.43</v>
      </c>
      <c r="D316" s="401">
        <f t="shared" si="104"/>
        <v>6.0917405599999999</v>
      </c>
      <c r="E316" s="481" t="s">
        <v>412</v>
      </c>
      <c r="F316" s="485" t="s">
        <v>89</v>
      </c>
      <c r="G316" s="405">
        <v>1</v>
      </c>
      <c r="H316" s="556">
        <v>152</v>
      </c>
      <c r="I316" s="260"/>
      <c r="J316" s="261"/>
      <c r="K316" s="262"/>
      <c r="L316" s="263"/>
      <c r="M316" s="264"/>
      <c r="N316" s="265"/>
      <c r="O316" s="286"/>
      <c r="P316" s="287"/>
      <c r="Q316" s="296"/>
      <c r="R316" s="188"/>
      <c r="S316" s="268"/>
      <c r="T316" s="663"/>
      <c r="U316" s="645">
        <f t="shared" si="105"/>
        <v>0</v>
      </c>
      <c r="V316" s="86"/>
      <c r="W316" s="781">
        <f t="shared" si="106"/>
        <v>0</v>
      </c>
      <c r="X316" s="81"/>
      <c r="Y316" s="781">
        <f t="shared" si="107"/>
        <v>0</v>
      </c>
      <c r="Z316" s="82"/>
      <c r="AA316" s="74"/>
    </row>
    <row r="317" spans="1:27" ht="11.25" customHeight="1">
      <c r="A317" s="143"/>
      <c r="B317" s="349" t="s">
        <v>413</v>
      </c>
      <c r="C317" s="403">
        <f>SUM(C309:C316)</f>
        <v>85.87</v>
      </c>
      <c r="D317" s="402">
        <f t="shared" si="104"/>
        <v>38.949945040000003</v>
      </c>
      <c r="E317" s="482" t="s">
        <v>414</v>
      </c>
      <c r="F317" s="482" t="s">
        <v>51</v>
      </c>
      <c r="G317" s="524">
        <f>SUM(G309:G316)</f>
        <v>24</v>
      </c>
      <c r="H317" s="558">
        <f>SUM(H309:H316)</f>
        <v>1021</v>
      </c>
      <c r="I317" s="269"/>
      <c r="J317" s="270"/>
      <c r="K317" s="271"/>
      <c r="L317" s="272"/>
      <c r="M317" s="273"/>
      <c r="N317" s="274"/>
      <c r="O317" s="288"/>
      <c r="P317" s="289"/>
      <c r="Q317" s="296"/>
      <c r="R317" s="185"/>
      <c r="S317" s="277"/>
      <c r="T317" s="663"/>
      <c r="U317" s="646">
        <f t="shared" si="105"/>
        <v>0</v>
      </c>
      <c r="V317" s="86"/>
      <c r="W317" s="782">
        <f t="shared" si="106"/>
        <v>0</v>
      </c>
      <c r="X317" s="81"/>
      <c r="Y317" s="782">
        <f t="shared" si="107"/>
        <v>0</v>
      </c>
      <c r="Z317" s="82"/>
      <c r="AA317" s="74"/>
    </row>
    <row r="318" spans="1:27" ht="11.25" customHeight="1">
      <c r="A318" s="90"/>
      <c r="B318" s="354"/>
      <c r="C318" s="354"/>
      <c r="D318" s="354"/>
      <c r="E318" s="354"/>
      <c r="F318" s="354"/>
      <c r="G318" s="354"/>
      <c r="H318" s="566"/>
      <c r="I318" s="189"/>
      <c r="J318" s="189"/>
      <c r="K318" s="189"/>
      <c r="L318" s="189"/>
      <c r="M318" s="189"/>
      <c r="N318" s="189"/>
      <c r="O318" s="278"/>
      <c r="P318" s="278"/>
      <c r="Q318" s="193"/>
      <c r="R318" s="280"/>
      <c r="S318" s="189"/>
      <c r="T318" s="391"/>
      <c r="U318" s="643"/>
      <c r="V318" s="74"/>
      <c r="W318" s="784"/>
      <c r="X318" s="74"/>
      <c r="Y318" s="784"/>
      <c r="Z318" s="74"/>
      <c r="AA318" s="74"/>
    </row>
    <row r="319" spans="1:27" s="393" customFormat="1" ht="11.25" customHeight="1">
      <c r="A319" s="807"/>
      <c r="B319" s="359" t="s">
        <v>415</v>
      </c>
      <c r="C319" s="433">
        <v>3.4</v>
      </c>
      <c r="D319" s="433">
        <f t="shared" ref="D319:D326" si="108">0.453592*C319</f>
        <v>1.5422127999999999</v>
      </c>
      <c r="E319" s="487" t="s">
        <v>416</v>
      </c>
      <c r="F319" s="487" t="s">
        <v>42</v>
      </c>
      <c r="G319" s="429">
        <v>5</v>
      </c>
      <c r="H319" s="567">
        <v>55</v>
      </c>
      <c r="I319" s="604"/>
      <c r="J319" s="605"/>
      <c r="K319" s="606"/>
      <c r="L319" s="607"/>
      <c r="M319" s="608"/>
      <c r="N319" s="609"/>
      <c r="O319" s="647"/>
      <c r="P319" s="648"/>
      <c r="Q319" s="662"/>
      <c r="R319" s="351"/>
      <c r="S319" s="611"/>
      <c r="T319" s="663"/>
      <c r="U319" s="644">
        <f t="shared" ref="U319:U326" si="109">SUM(I319:P319,S319)*H319</f>
        <v>0</v>
      </c>
      <c r="V319" s="801"/>
      <c r="W319" s="780">
        <f t="shared" ref="W319:W326" si="110">SUM(I319:P319,S319)*G319</f>
        <v>0</v>
      </c>
      <c r="X319" s="802"/>
      <c r="Y319" s="780">
        <f t="shared" ref="Y319:Y326" si="111">SUM(I319:P319,S319)*D319</f>
        <v>0</v>
      </c>
      <c r="Z319" s="803"/>
      <c r="AA319" s="597"/>
    </row>
    <row r="320" spans="1:27" s="393" customFormat="1" ht="11.25" customHeight="1">
      <c r="A320" s="805"/>
      <c r="B320" s="360" t="s">
        <v>415</v>
      </c>
      <c r="C320" s="421">
        <v>5.7</v>
      </c>
      <c r="D320" s="422">
        <f t="shared" si="108"/>
        <v>2.5854743999999998</v>
      </c>
      <c r="E320" s="488" t="s">
        <v>417</v>
      </c>
      <c r="F320" s="488" t="s">
        <v>44</v>
      </c>
      <c r="G320" s="421">
        <v>5</v>
      </c>
      <c r="H320" s="568">
        <v>80</v>
      </c>
      <c r="I320" s="614"/>
      <c r="J320" s="615"/>
      <c r="K320" s="616"/>
      <c r="L320" s="617"/>
      <c r="M320" s="618"/>
      <c r="N320" s="619"/>
      <c r="O320" s="650"/>
      <c r="P320" s="651"/>
      <c r="Q320" s="662"/>
      <c r="R320" s="352"/>
      <c r="S320" s="620"/>
      <c r="T320" s="663"/>
      <c r="U320" s="645">
        <f t="shared" si="109"/>
        <v>0</v>
      </c>
      <c r="V320" s="801"/>
      <c r="W320" s="781">
        <f t="shared" si="110"/>
        <v>0</v>
      </c>
      <c r="X320" s="802"/>
      <c r="Y320" s="781">
        <f t="shared" si="111"/>
        <v>0</v>
      </c>
      <c r="Z320" s="803"/>
      <c r="AA320" s="597"/>
    </row>
    <row r="321" spans="1:27" s="393" customFormat="1" ht="11.25" customHeight="1">
      <c r="A321" s="805"/>
      <c r="B321" s="360" t="s">
        <v>415</v>
      </c>
      <c r="C321" s="421">
        <v>10.3</v>
      </c>
      <c r="D321" s="422">
        <f t="shared" si="108"/>
        <v>4.6719976000000001</v>
      </c>
      <c r="E321" s="488" t="s">
        <v>418</v>
      </c>
      <c r="F321" s="488" t="s">
        <v>46</v>
      </c>
      <c r="G321" s="421">
        <v>5</v>
      </c>
      <c r="H321" s="568">
        <v>125</v>
      </c>
      <c r="I321" s="614"/>
      <c r="J321" s="615"/>
      <c r="K321" s="616"/>
      <c r="L321" s="617"/>
      <c r="M321" s="618"/>
      <c r="N321" s="619"/>
      <c r="O321" s="650"/>
      <c r="P321" s="651"/>
      <c r="Q321" s="662"/>
      <c r="R321" s="352"/>
      <c r="S321" s="620"/>
      <c r="T321" s="663"/>
      <c r="U321" s="645">
        <f t="shared" si="109"/>
        <v>0</v>
      </c>
      <c r="V321" s="801"/>
      <c r="W321" s="781">
        <f t="shared" si="110"/>
        <v>0</v>
      </c>
      <c r="X321" s="802"/>
      <c r="Y321" s="781">
        <f t="shared" si="111"/>
        <v>0</v>
      </c>
      <c r="Z321" s="803"/>
      <c r="AA321" s="597"/>
    </row>
    <row r="322" spans="1:27" s="393" customFormat="1" ht="11.25" customHeight="1">
      <c r="A322" s="805"/>
      <c r="B322" s="360" t="s">
        <v>415</v>
      </c>
      <c r="C322" s="421">
        <v>12.5</v>
      </c>
      <c r="D322" s="422">
        <f t="shared" si="108"/>
        <v>5.6699000000000002</v>
      </c>
      <c r="E322" s="488" t="s">
        <v>419</v>
      </c>
      <c r="F322" s="488" t="s">
        <v>62</v>
      </c>
      <c r="G322" s="421">
        <v>5</v>
      </c>
      <c r="H322" s="568">
        <v>157</v>
      </c>
      <c r="I322" s="614"/>
      <c r="J322" s="615"/>
      <c r="K322" s="616"/>
      <c r="L322" s="617"/>
      <c r="M322" s="618"/>
      <c r="N322" s="619"/>
      <c r="O322" s="650"/>
      <c r="P322" s="651"/>
      <c r="Q322" s="662"/>
      <c r="R322" s="352"/>
      <c r="S322" s="620"/>
      <c r="T322" s="663"/>
      <c r="U322" s="645">
        <f t="shared" si="109"/>
        <v>0</v>
      </c>
      <c r="V322" s="801"/>
      <c r="W322" s="781">
        <f t="shared" si="110"/>
        <v>0</v>
      </c>
      <c r="X322" s="802"/>
      <c r="Y322" s="781">
        <f t="shared" si="111"/>
        <v>0</v>
      </c>
      <c r="Z322" s="803"/>
      <c r="AA322" s="597"/>
    </row>
    <row r="323" spans="1:27" s="393" customFormat="1" ht="11.25" customHeight="1">
      <c r="A323" s="805"/>
      <c r="B323" s="360" t="s">
        <v>415</v>
      </c>
      <c r="C323" s="421">
        <v>5.6</v>
      </c>
      <c r="D323" s="422">
        <f t="shared" si="108"/>
        <v>2.5401151999999998</v>
      </c>
      <c r="E323" s="488" t="s">
        <v>420</v>
      </c>
      <c r="F323" s="488" t="s">
        <v>73</v>
      </c>
      <c r="G323" s="421">
        <v>1</v>
      </c>
      <c r="H323" s="568">
        <v>83</v>
      </c>
      <c r="I323" s="614"/>
      <c r="J323" s="615"/>
      <c r="K323" s="616"/>
      <c r="L323" s="617"/>
      <c r="M323" s="618"/>
      <c r="N323" s="619"/>
      <c r="O323" s="650"/>
      <c r="P323" s="651"/>
      <c r="Q323" s="662"/>
      <c r="R323" s="352"/>
      <c r="S323" s="620"/>
      <c r="T323" s="663"/>
      <c r="U323" s="645">
        <f t="shared" si="109"/>
        <v>0</v>
      </c>
      <c r="V323" s="801"/>
      <c r="W323" s="781">
        <f t="shared" si="110"/>
        <v>0</v>
      </c>
      <c r="X323" s="802"/>
      <c r="Y323" s="781">
        <f t="shared" si="111"/>
        <v>0</v>
      </c>
      <c r="Z323" s="803"/>
      <c r="AA323" s="597"/>
    </row>
    <row r="324" spans="1:27" s="393" customFormat="1" ht="11.25" customHeight="1">
      <c r="A324" s="805"/>
      <c r="B324" s="360" t="s">
        <v>415</v>
      </c>
      <c r="C324" s="421">
        <v>7.9</v>
      </c>
      <c r="D324" s="422">
        <f t="shared" si="108"/>
        <v>3.5833767999999999</v>
      </c>
      <c r="E324" s="488" t="s">
        <v>421</v>
      </c>
      <c r="F324" s="488" t="s">
        <v>75</v>
      </c>
      <c r="G324" s="421">
        <v>1</v>
      </c>
      <c r="H324" s="568">
        <v>103</v>
      </c>
      <c r="I324" s="614"/>
      <c r="J324" s="615"/>
      <c r="K324" s="616"/>
      <c r="L324" s="617"/>
      <c r="M324" s="618"/>
      <c r="N324" s="619"/>
      <c r="O324" s="650"/>
      <c r="P324" s="651"/>
      <c r="Q324" s="662"/>
      <c r="R324" s="352"/>
      <c r="S324" s="620"/>
      <c r="T324" s="663"/>
      <c r="U324" s="645">
        <f t="shared" si="109"/>
        <v>0</v>
      </c>
      <c r="V324" s="808"/>
      <c r="W324" s="781">
        <f t="shared" si="110"/>
        <v>0</v>
      </c>
      <c r="X324" s="802"/>
      <c r="Y324" s="781">
        <f t="shared" si="111"/>
        <v>0</v>
      </c>
      <c r="Z324" s="803"/>
      <c r="AA324" s="597"/>
    </row>
    <row r="325" spans="1:27" s="393" customFormat="1" ht="11.25" customHeight="1">
      <c r="A325" s="805"/>
      <c r="B325" s="361" t="s">
        <v>415</v>
      </c>
      <c r="C325" s="423">
        <v>15.95</v>
      </c>
      <c r="D325" s="422">
        <f t="shared" si="108"/>
        <v>7.2347923999999999</v>
      </c>
      <c r="E325" s="489" t="s">
        <v>422</v>
      </c>
      <c r="F325" s="489" t="s">
        <v>87</v>
      </c>
      <c r="G325" s="423">
        <v>1</v>
      </c>
      <c r="H325" s="569">
        <v>172</v>
      </c>
      <c r="I325" s="622"/>
      <c r="J325" s="623"/>
      <c r="K325" s="624"/>
      <c r="L325" s="625"/>
      <c r="M325" s="626"/>
      <c r="N325" s="627"/>
      <c r="O325" s="652"/>
      <c r="P325" s="653"/>
      <c r="Q325" s="662"/>
      <c r="R325" s="353"/>
      <c r="S325" s="628"/>
      <c r="T325" s="663"/>
      <c r="U325" s="645">
        <f t="shared" si="109"/>
        <v>0</v>
      </c>
      <c r="V325" s="809"/>
      <c r="W325" s="781">
        <f t="shared" si="110"/>
        <v>0</v>
      </c>
      <c r="X325" s="802"/>
      <c r="Y325" s="781">
        <f t="shared" si="111"/>
        <v>0</v>
      </c>
      <c r="Z325" s="803"/>
      <c r="AA325" s="597"/>
    </row>
    <row r="326" spans="1:27" s="393" customFormat="1" ht="11.25" customHeight="1">
      <c r="A326" s="806"/>
      <c r="B326" s="362" t="s">
        <v>423</v>
      </c>
      <c r="C326" s="434">
        <f>SUM(C319:C325)</f>
        <v>61.349999999999994</v>
      </c>
      <c r="D326" s="422">
        <f t="shared" si="108"/>
        <v>27.827869199999999</v>
      </c>
      <c r="E326" s="490" t="s">
        <v>424</v>
      </c>
      <c r="F326" s="490" t="s">
        <v>51</v>
      </c>
      <c r="G326" s="526">
        <f>SUM(G319:G325)</f>
        <v>23</v>
      </c>
      <c r="H326" s="570">
        <f>SUM(H319:H325)</f>
        <v>775</v>
      </c>
      <c r="I326" s="629"/>
      <c r="J326" s="630"/>
      <c r="K326" s="631"/>
      <c r="L326" s="632"/>
      <c r="M326" s="633"/>
      <c r="N326" s="634"/>
      <c r="O326" s="654"/>
      <c r="P326" s="655"/>
      <c r="Q326" s="662"/>
      <c r="R326" s="349"/>
      <c r="S326" s="635"/>
      <c r="T326" s="666"/>
      <c r="U326" s="646">
        <f t="shared" si="109"/>
        <v>0</v>
      </c>
      <c r="V326" s="809"/>
      <c r="W326" s="782">
        <f t="shared" si="110"/>
        <v>0</v>
      </c>
      <c r="X326" s="802"/>
      <c r="Y326" s="782">
        <f t="shared" si="111"/>
        <v>0</v>
      </c>
      <c r="Z326" s="803"/>
      <c r="AA326" s="597"/>
    </row>
    <row r="327" spans="1:27" ht="11.25" customHeight="1">
      <c r="A327" s="89"/>
      <c r="B327" s="363"/>
      <c r="C327" s="368"/>
      <c r="D327" s="467"/>
      <c r="E327" s="368"/>
      <c r="F327" s="368"/>
      <c r="G327" s="513"/>
      <c r="H327" s="572"/>
      <c r="I327" s="299"/>
      <c r="J327" s="192"/>
      <c r="K327" s="192"/>
      <c r="L327" s="192"/>
      <c r="M327" s="192"/>
      <c r="N327" s="192"/>
      <c r="O327" s="300"/>
      <c r="P327" s="301"/>
      <c r="Q327" s="302"/>
      <c r="R327" s="303"/>
      <c r="S327" s="304"/>
      <c r="T327" s="667"/>
      <c r="U327" s="668"/>
      <c r="V327" s="91"/>
      <c r="W327" s="784"/>
      <c r="X327" s="74"/>
      <c r="Y327" s="784"/>
      <c r="Z327" s="74"/>
      <c r="AA327" s="74"/>
    </row>
    <row r="328" spans="1:27" s="393" customFormat="1" ht="11.25" customHeight="1">
      <c r="A328" s="810" t="s">
        <v>425</v>
      </c>
      <c r="B328" s="364" t="s">
        <v>426</v>
      </c>
      <c r="C328" s="435">
        <v>1.67</v>
      </c>
      <c r="D328" s="433">
        <f t="shared" ref="D328:D335" si="112">0.453592*C328</f>
        <v>0.75749864</v>
      </c>
      <c r="E328" s="492" t="s">
        <v>427</v>
      </c>
      <c r="F328" s="509" t="s">
        <v>42</v>
      </c>
      <c r="G328" s="527">
        <v>5</v>
      </c>
      <c r="H328" s="573">
        <v>41</v>
      </c>
      <c r="I328" s="669"/>
      <c r="J328" s="670"/>
      <c r="K328" s="606"/>
      <c r="L328" s="607"/>
      <c r="M328" s="608"/>
      <c r="N328" s="609"/>
      <c r="O328" s="650"/>
      <c r="P328" s="648"/>
      <c r="Q328" s="671"/>
      <c r="R328" s="672"/>
      <c r="S328" s="673"/>
      <c r="T328" s="674"/>
      <c r="U328" s="675">
        <f t="shared" ref="U328:U335" si="113">SUM(I328:P328,S328)*H328</f>
        <v>0</v>
      </c>
      <c r="V328" s="811"/>
      <c r="W328" s="780">
        <f t="shared" ref="W328:W335" si="114">SUM(I328:P328,S328)*G328</f>
        <v>0</v>
      </c>
      <c r="X328" s="802"/>
      <c r="Y328" s="780">
        <f t="shared" ref="Y328:Y335" si="115">SUM(I328:P328,S328)*D328</f>
        <v>0</v>
      </c>
      <c r="Z328" s="803"/>
      <c r="AA328" s="597"/>
    </row>
    <row r="329" spans="1:27" s="393" customFormat="1" ht="11.25" customHeight="1">
      <c r="A329" s="804"/>
      <c r="B329" s="365" t="s">
        <v>426</v>
      </c>
      <c r="C329" s="436">
        <v>5.09</v>
      </c>
      <c r="D329" s="422">
        <f t="shared" si="112"/>
        <v>2.3087832800000001</v>
      </c>
      <c r="E329" s="493" t="s">
        <v>428</v>
      </c>
      <c r="F329" s="510" t="s">
        <v>44</v>
      </c>
      <c r="G329" s="528">
        <v>5</v>
      </c>
      <c r="H329" s="574">
        <v>78</v>
      </c>
      <c r="I329" s="676"/>
      <c r="J329" s="677"/>
      <c r="K329" s="616"/>
      <c r="L329" s="617"/>
      <c r="M329" s="618"/>
      <c r="N329" s="619"/>
      <c r="O329" s="650"/>
      <c r="P329" s="651"/>
      <c r="Q329" s="671"/>
      <c r="R329" s="678"/>
      <c r="S329" s="679"/>
      <c r="T329" s="674"/>
      <c r="U329" s="680">
        <f t="shared" si="113"/>
        <v>0</v>
      </c>
      <c r="V329" s="811"/>
      <c r="W329" s="781">
        <f t="shared" si="114"/>
        <v>0</v>
      </c>
      <c r="X329" s="802"/>
      <c r="Y329" s="781">
        <f t="shared" si="115"/>
        <v>0</v>
      </c>
      <c r="Z329" s="803"/>
      <c r="AA329" s="597"/>
    </row>
    <row r="330" spans="1:27" s="393" customFormat="1" ht="11.25" customHeight="1">
      <c r="A330" s="805"/>
      <c r="B330" s="365" t="s">
        <v>426</v>
      </c>
      <c r="C330" s="436">
        <v>6.54</v>
      </c>
      <c r="D330" s="422">
        <f t="shared" si="112"/>
        <v>2.9664916799999999</v>
      </c>
      <c r="E330" s="493" t="s">
        <v>429</v>
      </c>
      <c r="F330" s="510" t="s">
        <v>46</v>
      </c>
      <c r="G330" s="528">
        <v>5</v>
      </c>
      <c r="H330" s="574">
        <v>103</v>
      </c>
      <c r="I330" s="676"/>
      <c r="J330" s="677"/>
      <c r="K330" s="616"/>
      <c r="L330" s="617"/>
      <c r="M330" s="618"/>
      <c r="N330" s="619"/>
      <c r="O330" s="650"/>
      <c r="P330" s="651"/>
      <c r="Q330" s="671"/>
      <c r="R330" s="678"/>
      <c r="S330" s="679"/>
      <c r="T330" s="674"/>
      <c r="U330" s="680">
        <f t="shared" si="113"/>
        <v>0</v>
      </c>
      <c r="V330" s="811"/>
      <c r="W330" s="781">
        <f t="shared" si="114"/>
        <v>0</v>
      </c>
      <c r="X330" s="802"/>
      <c r="Y330" s="781">
        <f t="shared" si="115"/>
        <v>0</v>
      </c>
      <c r="Z330" s="803"/>
      <c r="AA330" s="597"/>
    </row>
    <row r="331" spans="1:27" s="393" customFormat="1" ht="11.25" customHeight="1">
      <c r="A331" s="805"/>
      <c r="B331" s="365" t="s">
        <v>426</v>
      </c>
      <c r="C331" s="436">
        <v>14.99</v>
      </c>
      <c r="D331" s="422">
        <f t="shared" si="112"/>
        <v>6.79934408</v>
      </c>
      <c r="E331" s="493" t="s">
        <v>430</v>
      </c>
      <c r="F331" s="510" t="s">
        <v>62</v>
      </c>
      <c r="G331" s="528">
        <v>5</v>
      </c>
      <c r="H331" s="574">
        <v>194</v>
      </c>
      <c r="I331" s="676"/>
      <c r="J331" s="677"/>
      <c r="K331" s="616"/>
      <c r="L331" s="617"/>
      <c r="M331" s="618"/>
      <c r="N331" s="619"/>
      <c r="O331" s="650"/>
      <c r="P331" s="651"/>
      <c r="Q331" s="671"/>
      <c r="R331" s="678"/>
      <c r="S331" s="679"/>
      <c r="T331" s="674"/>
      <c r="U331" s="680">
        <f t="shared" si="113"/>
        <v>0</v>
      </c>
      <c r="V331" s="811"/>
      <c r="W331" s="781">
        <f t="shared" si="114"/>
        <v>0</v>
      </c>
      <c r="X331" s="802"/>
      <c r="Y331" s="781">
        <f t="shared" si="115"/>
        <v>0</v>
      </c>
      <c r="Z331" s="803"/>
      <c r="AA331" s="597"/>
    </row>
    <row r="332" spans="1:27" s="393" customFormat="1" ht="11.25" customHeight="1">
      <c r="A332" s="805"/>
      <c r="B332" s="365" t="s">
        <v>426</v>
      </c>
      <c r="C332" s="436">
        <v>5.13</v>
      </c>
      <c r="D332" s="422">
        <f t="shared" si="112"/>
        <v>2.3269269599999998</v>
      </c>
      <c r="E332" s="493" t="s">
        <v>431</v>
      </c>
      <c r="F332" s="510" t="s">
        <v>73</v>
      </c>
      <c r="G332" s="528">
        <v>1</v>
      </c>
      <c r="H332" s="574">
        <v>76</v>
      </c>
      <c r="I332" s="676"/>
      <c r="J332" s="677"/>
      <c r="K332" s="616"/>
      <c r="L332" s="617"/>
      <c r="M332" s="618"/>
      <c r="N332" s="619"/>
      <c r="O332" s="650"/>
      <c r="P332" s="651"/>
      <c r="Q332" s="671"/>
      <c r="R332" s="678"/>
      <c r="S332" s="679"/>
      <c r="T332" s="674"/>
      <c r="U332" s="680">
        <f t="shared" si="113"/>
        <v>0</v>
      </c>
      <c r="V332" s="811"/>
      <c r="W332" s="781">
        <f t="shared" si="114"/>
        <v>0</v>
      </c>
      <c r="X332" s="802"/>
      <c r="Y332" s="781">
        <f t="shared" si="115"/>
        <v>0</v>
      </c>
      <c r="Z332" s="803"/>
      <c r="AA332" s="597"/>
    </row>
    <row r="333" spans="1:27" s="393" customFormat="1" ht="11.25" customHeight="1">
      <c r="A333" s="805"/>
      <c r="B333" s="365" t="s">
        <v>426</v>
      </c>
      <c r="C333" s="436">
        <v>8.76</v>
      </c>
      <c r="D333" s="422">
        <f t="shared" si="112"/>
        <v>3.9734659199999998</v>
      </c>
      <c r="E333" s="493" t="s">
        <v>432</v>
      </c>
      <c r="F333" s="510" t="s">
        <v>75</v>
      </c>
      <c r="G333" s="528">
        <v>1</v>
      </c>
      <c r="H333" s="574">
        <v>118</v>
      </c>
      <c r="I333" s="676"/>
      <c r="J333" s="677"/>
      <c r="K333" s="616"/>
      <c r="L333" s="617"/>
      <c r="M333" s="618"/>
      <c r="N333" s="619"/>
      <c r="O333" s="650"/>
      <c r="P333" s="651"/>
      <c r="Q333" s="671"/>
      <c r="R333" s="678"/>
      <c r="S333" s="679"/>
      <c r="T333" s="674"/>
      <c r="U333" s="680">
        <f t="shared" si="113"/>
        <v>0</v>
      </c>
      <c r="V333" s="811"/>
      <c r="W333" s="781">
        <f t="shared" si="114"/>
        <v>0</v>
      </c>
      <c r="X333" s="802"/>
      <c r="Y333" s="781">
        <f t="shared" si="115"/>
        <v>0</v>
      </c>
      <c r="Z333" s="803"/>
      <c r="AA333" s="597"/>
    </row>
    <row r="334" spans="1:27" s="393" customFormat="1" ht="11.25" customHeight="1">
      <c r="A334" s="805"/>
      <c r="B334" s="366" t="s">
        <v>426</v>
      </c>
      <c r="C334" s="437">
        <v>12.47</v>
      </c>
      <c r="D334" s="422">
        <f t="shared" si="112"/>
        <v>5.65629224</v>
      </c>
      <c r="E334" s="494" t="s">
        <v>433</v>
      </c>
      <c r="F334" s="511" t="s">
        <v>87</v>
      </c>
      <c r="G334" s="529">
        <v>1</v>
      </c>
      <c r="H334" s="575">
        <v>158</v>
      </c>
      <c r="I334" s="681"/>
      <c r="J334" s="682"/>
      <c r="K334" s="624"/>
      <c r="L334" s="625"/>
      <c r="M334" s="626"/>
      <c r="N334" s="627"/>
      <c r="O334" s="650"/>
      <c r="P334" s="653"/>
      <c r="Q334" s="671"/>
      <c r="R334" s="683"/>
      <c r="S334" s="684"/>
      <c r="T334" s="674"/>
      <c r="U334" s="680">
        <f t="shared" si="113"/>
        <v>0</v>
      </c>
      <c r="V334" s="811"/>
      <c r="W334" s="781">
        <f t="shared" si="114"/>
        <v>0</v>
      </c>
      <c r="X334" s="802"/>
      <c r="Y334" s="781">
        <f t="shared" si="115"/>
        <v>0</v>
      </c>
      <c r="Z334" s="803"/>
      <c r="AA334" s="597"/>
    </row>
    <row r="335" spans="1:27" s="393" customFormat="1" ht="11.25" customHeight="1">
      <c r="A335" s="806"/>
      <c r="B335" s="367" t="s">
        <v>434</v>
      </c>
      <c r="C335" s="438">
        <v>54.65</v>
      </c>
      <c r="D335" s="422">
        <f t="shared" si="112"/>
        <v>24.788802799999999</v>
      </c>
      <c r="E335" s="495" t="s">
        <v>435</v>
      </c>
      <c r="F335" s="512" t="s">
        <v>51</v>
      </c>
      <c r="G335" s="530">
        <v>23</v>
      </c>
      <c r="H335" s="576">
        <f>SUM(H328,H334,H329,H330,H331,H332,H333)</f>
        <v>768</v>
      </c>
      <c r="I335" s="685"/>
      <c r="J335" s="686"/>
      <c r="K335" s="631"/>
      <c r="L335" s="632"/>
      <c r="M335" s="633"/>
      <c r="N335" s="634"/>
      <c r="O335" s="650"/>
      <c r="P335" s="655"/>
      <c r="Q335" s="671"/>
      <c r="R335" s="687"/>
      <c r="S335" s="688"/>
      <c r="T335" s="674"/>
      <c r="U335" s="689">
        <f t="shared" si="113"/>
        <v>0</v>
      </c>
      <c r="V335" s="811"/>
      <c r="W335" s="782">
        <f t="shared" si="114"/>
        <v>0</v>
      </c>
      <c r="X335" s="802"/>
      <c r="Y335" s="782">
        <f t="shared" si="115"/>
        <v>0</v>
      </c>
      <c r="Z335" s="803"/>
      <c r="AA335" s="597"/>
    </row>
    <row r="336" spans="1:27" ht="11.25" customHeight="1">
      <c r="A336" s="92"/>
      <c r="B336" s="368"/>
      <c r="C336" s="368"/>
      <c r="D336" s="467"/>
      <c r="E336" s="368"/>
      <c r="F336" s="368"/>
      <c r="G336" s="513"/>
      <c r="H336" s="572"/>
      <c r="I336" s="299"/>
      <c r="J336" s="192"/>
      <c r="K336" s="192"/>
      <c r="L336" s="192"/>
      <c r="M336" s="192"/>
      <c r="N336" s="192"/>
      <c r="O336" s="305"/>
      <c r="P336" s="301"/>
      <c r="Q336" s="306"/>
      <c r="R336" s="303"/>
      <c r="S336" s="192"/>
      <c r="T336" s="521"/>
      <c r="U336" s="690"/>
      <c r="V336" s="91"/>
      <c r="W336" s="784"/>
      <c r="X336" s="74"/>
      <c r="Y336" s="784"/>
      <c r="Z336" s="74"/>
      <c r="AA336" s="74"/>
    </row>
    <row r="337" spans="1:27" s="393" customFormat="1" ht="11.25" customHeight="1">
      <c r="A337" s="810" t="s">
        <v>425</v>
      </c>
      <c r="B337" s="364" t="s">
        <v>436</v>
      </c>
      <c r="C337" s="435">
        <v>4.5</v>
      </c>
      <c r="D337" s="433">
        <f t="shared" ref="D337:D344" si="116">0.453592*C337</f>
        <v>2.0411640000000002</v>
      </c>
      <c r="E337" s="492" t="s">
        <v>437</v>
      </c>
      <c r="F337" s="509" t="s">
        <v>42</v>
      </c>
      <c r="G337" s="531">
        <v>5</v>
      </c>
      <c r="H337" s="577">
        <v>67</v>
      </c>
      <c r="I337" s="604"/>
      <c r="J337" s="670"/>
      <c r="K337" s="606"/>
      <c r="L337" s="607"/>
      <c r="M337" s="608"/>
      <c r="N337" s="691"/>
      <c r="O337" s="650"/>
      <c r="P337" s="648"/>
      <c r="Q337" s="692"/>
      <c r="R337" s="693"/>
      <c r="S337" s="694"/>
      <c r="T337" s="695"/>
      <c r="U337" s="675">
        <f t="shared" ref="U337:U344" si="117">SUM(I337:P337,S337)*H337</f>
        <v>0</v>
      </c>
      <c r="V337" s="811"/>
      <c r="W337" s="780">
        <f t="shared" ref="W337:W344" si="118">SUM(I337:P337,S337)*G337</f>
        <v>0</v>
      </c>
      <c r="X337" s="802"/>
      <c r="Y337" s="780">
        <f t="shared" ref="Y337:Y344" si="119">SUM(I337:P337,S337)*D337</f>
        <v>0</v>
      </c>
      <c r="Z337" s="803"/>
      <c r="AA337" s="597"/>
    </row>
    <row r="338" spans="1:27" s="393" customFormat="1" ht="11.25" customHeight="1">
      <c r="A338" s="804"/>
      <c r="B338" s="365" t="s">
        <v>436</v>
      </c>
      <c r="C338" s="436">
        <v>5.5</v>
      </c>
      <c r="D338" s="422">
        <f t="shared" si="116"/>
        <v>2.4947559999999998</v>
      </c>
      <c r="E338" s="493" t="s">
        <v>438</v>
      </c>
      <c r="F338" s="510" t="s">
        <v>44</v>
      </c>
      <c r="G338" s="532">
        <v>5</v>
      </c>
      <c r="H338" s="578">
        <v>90</v>
      </c>
      <c r="I338" s="614"/>
      <c r="J338" s="677"/>
      <c r="K338" s="616"/>
      <c r="L338" s="617"/>
      <c r="M338" s="618"/>
      <c r="N338" s="696"/>
      <c r="O338" s="650"/>
      <c r="P338" s="651"/>
      <c r="Q338" s="692"/>
      <c r="R338" s="697"/>
      <c r="S338" s="698"/>
      <c r="T338" s="695"/>
      <c r="U338" s="680">
        <f t="shared" si="117"/>
        <v>0</v>
      </c>
      <c r="V338" s="811"/>
      <c r="W338" s="781">
        <f t="shared" si="118"/>
        <v>0</v>
      </c>
      <c r="X338" s="802"/>
      <c r="Y338" s="781">
        <f t="shared" si="119"/>
        <v>0</v>
      </c>
      <c r="Z338" s="803"/>
      <c r="AA338" s="597"/>
    </row>
    <row r="339" spans="1:27" s="393" customFormat="1" ht="11.25" customHeight="1">
      <c r="A339" s="805"/>
      <c r="B339" s="365" t="s">
        <v>436</v>
      </c>
      <c r="C339" s="436">
        <v>6.5</v>
      </c>
      <c r="D339" s="422">
        <f t="shared" si="116"/>
        <v>2.9483480000000002</v>
      </c>
      <c r="E339" s="493" t="s">
        <v>439</v>
      </c>
      <c r="F339" s="510" t="s">
        <v>46</v>
      </c>
      <c r="G339" s="532">
        <v>5</v>
      </c>
      <c r="H339" s="578">
        <v>103</v>
      </c>
      <c r="I339" s="614"/>
      <c r="J339" s="677"/>
      <c r="K339" s="616"/>
      <c r="L339" s="617"/>
      <c r="M339" s="618"/>
      <c r="N339" s="696"/>
      <c r="O339" s="650"/>
      <c r="P339" s="651"/>
      <c r="Q339" s="692"/>
      <c r="R339" s="697"/>
      <c r="S339" s="698"/>
      <c r="T339" s="695"/>
      <c r="U339" s="680">
        <f t="shared" si="117"/>
        <v>0</v>
      </c>
      <c r="V339" s="811"/>
      <c r="W339" s="781">
        <f t="shared" si="118"/>
        <v>0</v>
      </c>
      <c r="X339" s="802"/>
      <c r="Y339" s="781">
        <f t="shared" si="119"/>
        <v>0</v>
      </c>
      <c r="Z339" s="803"/>
      <c r="AA339" s="597"/>
    </row>
    <row r="340" spans="1:27" s="393" customFormat="1" ht="11.25" customHeight="1">
      <c r="A340" s="805"/>
      <c r="B340" s="365" t="s">
        <v>436</v>
      </c>
      <c r="C340" s="436">
        <v>8.75</v>
      </c>
      <c r="D340" s="422">
        <f t="shared" si="116"/>
        <v>3.9689299999999998</v>
      </c>
      <c r="E340" s="493" t="s">
        <v>440</v>
      </c>
      <c r="F340" s="510" t="s">
        <v>62</v>
      </c>
      <c r="G340" s="532">
        <v>5</v>
      </c>
      <c r="H340" s="578">
        <v>126</v>
      </c>
      <c r="I340" s="614"/>
      <c r="J340" s="677"/>
      <c r="K340" s="616"/>
      <c r="L340" s="617"/>
      <c r="M340" s="618"/>
      <c r="N340" s="696"/>
      <c r="O340" s="650"/>
      <c r="P340" s="651"/>
      <c r="Q340" s="692"/>
      <c r="R340" s="697"/>
      <c r="S340" s="698"/>
      <c r="T340" s="695"/>
      <c r="U340" s="680">
        <f t="shared" si="117"/>
        <v>0</v>
      </c>
      <c r="V340" s="811"/>
      <c r="W340" s="781">
        <f t="shared" si="118"/>
        <v>0</v>
      </c>
      <c r="X340" s="802"/>
      <c r="Y340" s="781">
        <f t="shared" si="119"/>
        <v>0</v>
      </c>
      <c r="Z340" s="803"/>
      <c r="AA340" s="597"/>
    </row>
    <row r="341" spans="1:27" s="393" customFormat="1" ht="11.25" customHeight="1">
      <c r="A341" s="805"/>
      <c r="B341" s="365" t="s">
        <v>436</v>
      </c>
      <c r="C341" s="436">
        <v>3</v>
      </c>
      <c r="D341" s="422">
        <f t="shared" si="116"/>
        <v>1.360776</v>
      </c>
      <c r="E341" s="493" t="s">
        <v>441</v>
      </c>
      <c r="F341" s="510" t="s">
        <v>73</v>
      </c>
      <c r="G341" s="532">
        <v>1</v>
      </c>
      <c r="H341" s="578">
        <v>49</v>
      </c>
      <c r="I341" s="614"/>
      <c r="J341" s="677"/>
      <c r="K341" s="616"/>
      <c r="L341" s="617"/>
      <c r="M341" s="618"/>
      <c r="N341" s="696"/>
      <c r="O341" s="650"/>
      <c r="P341" s="651"/>
      <c r="Q341" s="692"/>
      <c r="R341" s="697"/>
      <c r="S341" s="698"/>
      <c r="T341" s="695"/>
      <c r="U341" s="680">
        <f t="shared" si="117"/>
        <v>0</v>
      </c>
      <c r="V341" s="811"/>
      <c r="W341" s="781">
        <f t="shared" si="118"/>
        <v>0</v>
      </c>
      <c r="X341" s="802"/>
      <c r="Y341" s="781">
        <f t="shared" si="119"/>
        <v>0</v>
      </c>
      <c r="Z341" s="803"/>
      <c r="AA341" s="597"/>
    </row>
    <row r="342" spans="1:27" s="393" customFormat="1" ht="11.25" customHeight="1">
      <c r="A342" s="805"/>
      <c r="B342" s="365" t="s">
        <v>436</v>
      </c>
      <c r="C342" s="436">
        <v>4.75</v>
      </c>
      <c r="D342" s="422">
        <f t="shared" si="116"/>
        <v>2.1545619999999999</v>
      </c>
      <c r="E342" s="493" t="s">
        <v>442</v>
      </c>
      <c r="F342" s="510" t="s">
        <v>75</v>
      </c>
      <c r="G342" s="532">
        <v>1</v>
      </c>
      <c r="H342" s="578">
        <v>69</v>
      </c>
      <c r="I342" s="614"/>
      <c r="J342" s="677"/>
      <c r="K342" s="616"/>
      <c r="L342" s="617"/>
      <c r="M342" s="618"/>
      <c r="N342" s="696"/>
      <c r="O342" s="650"/>
      <c r="P342" s="651"/>
      <c r="Q342" s="692"/>
      <c r="R342" s="697"/>
      <c r="S342" s="698"/>
      <c r="T342" s="695"/>
      <c r="U342" s="680">
        <f t="shared" si="117"/>
        <v>0</v>
      </c>
      <c r="V342" s="811"/>
      <c r="W342" s="781">
        <f t="shared" si="118"/>
        <v>0</v>
      </c>
      <c r="X342" s="802"/>
      <c r="Y342" s="781">
        <f t="shared" si="119"/>
        <v>0</v>
      </c>
      <c r="Z342" s="803"/>
      <c r="AA342" s="597"/>
    </row>
    <row r="343" spans="1:27" s="393" customFormat="1" ht="11.25" customHeight="1">
      <c r="A343" s="805"/>
      <c r="B343" s="366" t="s">
        <v>436</v>
      </c>
      <c r="C343" s="437">
        <v>16</v>
      </c>
      <c r="D343" s="422">
        <f t="shared" si="116"/>
        <v>7.2574719999999999</v>
      </c>
      <c r="E343" s="494" t="s">
        <v>443</v>
      </c>
      <c r="F343" s="511" t="s">
        <v>87</v>
      </c>
      <c r="G343" s="533">
        <v>1</v>
      </c>
      <c r="H343" s="579">
        <v>196</v>
      </c>
      <c r="I343" s="622"/>
      <c r="J343" s="682"/>
      <c r="K343" s="624"/>
      <c r="L343" s="625"/>
      <c r="M343" s="626"/>
      <c r="N343" s="699"/>
      <c r="O343" s="650"/>
      <c r="P343" s="653"/>
      <c r="Q343" s="692"/>
      <c r="R343" s="697"/>
      <c r="S343" s="698"/>
      <c r="T343" s="695"/>
      <c r="U343" s="680">
        <f t="shared" si="117"/>
        <v>0</v>
      </c>
      <c r="V343" s="811"/>
      <c r="W343" s="781">
        <f t="shared" si="118"/>
        <v>0</v>
      </c>
      <c r="X343" s="802"/>
      <c r="Y343" s="781">
        <f t="shared" si="119"/>
        <v>0</v>
      </c>
      <c r="Z343" s="803"/>
      <c r="AA343" s="597"/>
    </row>
    <row r="344" spans="1:27" s="393" customFormat="1" ht="11.25" customHeight="1">
      <c r="A344" s="806"/>
      <c r="B344" s="367" t="s">
        <v>444</v>
      </c>
      <c r="C344" s="438">
        <v>49</v>
      </c>
      <c r="D344" s="422">
        <f t="shared" si="116"/>
        <v>22.226008</v>
      </c>
      <c r="E344" s="495" t="s">
        <v>445</v>
      </c>
      <c r="F344" s="512" t="s">
        <v>51</v>
      </c>
      <c r="G344" s="534">
        <v>23</v>
      </c>
      <c r="H344" s="580">
        <f>SUM(H337:H343)</f>
        <v>700</v>
      </c>
      <c r="I344" s="629"/>
      <c r="J344" s="686"/>
      <c r="K344" s="631"/>
      <c r="L344" s="632"/>
      <c r="M344" s="633"/>
      <c r="N344" s="700"/>
      <c r="O344" s="650"/>
      <c r="P344" s="655"/>
      <c r="Q344" s="692"/>
      <c r="R344" s="701"/>
      <c r="S344" s="702"/>
      <c r="T344" s="695"/>
      <c r="U344" s="689">
        <f t="shared" si="117"/>
        <v>0</v>
      </c>
      <c r="V344" s="811"/>
      <c r="W344" s="782">
        <f t="shared" si="118"/>
        <v>0</v>
      </c>
      <c r="X344" s="802"/>
      <c r="Y344" s="782">
        <f t="shared" si="119"/>
        <v>0</v>
      </c>
      <c r="Z344" s="803"/>
      <c r="AA344" s="597"/>
    </row>
    <row r="345" spans="1:27" ht="11.25" customHeight="1">
      <c r="A345" s="92"/>
      <c r="B345" s="368"/>
      <c r="C345" s="368"/>
      <c r="D345" s="467"/>
      <c r="E345" s="368"/>
      <c r="F345" s="513"/>
      <c r="G345" s="368"/>
      <c r="H345" s="581"/>
      <c r="I345" s="192"/>
      <c r="J345" s="192"/>
      <c r="K345" s="192"/>
      <c r="L345" s="192"/>
      <c r="M345" s="192"/>
      <c r="N345" s="301"/>
      <c r="O345" s="305"/>
      <c r="P345" s="192"/>
      <c r="Q345" s="307"/>
      <c r="R345" s="192"/>
      <c r="S345" s="308"/>
      <c r="T345" s="703"/>
      <c r="U345" s="704"/>
      <c r="V345" s="93"/>
      <c r="W345" s="784"/>
      <c r="X345" s="74"/>
      <c r="Y345" s="784"/>
      <c r="Z345" s="74"/>
      <c r="AA345" s="74"/>
    </row>
    <row r="346" spans="1:27" s="393" customFormat="1" ht="11.25" customHeight="1">
      <c r="A346" s="810" t="s">
        <v>425</v>
      </c>
      <c r="B346" s="364" t="s">
        <v>446</v>
      </c>
      <c r="C346" s="435">
        <v>2.75</v>
      </c>
      <c r="D346" s="433"/>
      <c r="E346" s="492" t="s">
        <v>447</v>
      </c>
      <c r="F346" s="509" t="s">
        <v>42</v>
      </c>
      <c r="G346" s="531">
        <v>5</v>
      </c>
      <c r="H346" s="577">
        <v>52</v>
      </c>
      <c r="I346" s="604"/>
      <c r="J346" s="670"/>
      <c r="K346" s="606"/>
      <c r="L346" s="607"/>
      <c r="M346" s="608"/>
      <c r="N346" s="691"/>
      <c r="O346" s="650"/>
      <c r="P346" s="648"/>
      <c r="Q346" s="692"/>
      <c r="R346" s="693"/>
      <c r="S346" s="694"/>
      <c r="T346" s="695"/>
      <c r="U346" s="675">
        <f t="shared" ref="U346:U353" si="120">SUM(I346:P346,S346)*H346</f>
        <v>0</v>
      </c>
      <c r="V346" s="811"/>
      <c r="W346" s="780">
        <f t="shared" ref="W346:W353" si="121">SUM(I346:P346,S346)*G346</f>
        <v>0</v>
      </c>
      <c r="X346" s="802"/>
      <c r="Y346" s="780">
        <f t="shared" ref="Y346:Y353" si="122">SUM(I346:P346,S346)*D346</f>
        <v>0</v>
      </c>
      <c r="Z346" s="803"/>
      <c r="AA346" s="597"/>
    </row>
    <row r="347" spans="1:27" s="393" customFormat="1" ht="11.25" customHeight="1">
      <c r="A347" s="804"/>
      <c r="B347" s="365" t="s">
        <v>446</v>
      </c>
      <c r="C347" s="436">
        <v>5</v>
      </c>
      <c r="D347" s="422"/>
      <c r="E347" s="493" t="s">
        <v>448</v>
      </c>
      <c r="F347" s="510" t="s">
        <v>44</v>
      </c>
      <c r="G347" s="532">
        <v>5</v>
      </c>
      <c r="H347" s="578">
        <v>75</v>
      </c>
      <c r="I347" s="614"/>
      <c r="J347" s="677"/>
      <c r="K347" s="616"/>
      <c r="L347" s="617"/>
      <c r="M347" s="618"/>
      <c r="N347" s="696"/>
      <c r="O347" s="650"/>
      <c r="P347" s="651"/>
      <c r="Q347" s="692"/>
      <c r="R347" s="697"/>
      <c r="S347" s="698"/>
      <c r="T347" s="695"/>
      <c r="U347" s="680">
        <f t="shared" si="120"/>
        <v>0</v>
      </c>
      <c r="V347" s="811"/>
      <c r="W347" s="781">
        <f t="shared" si="121"/>
        <v>0</v>
      </c>
      <c r="X347" s="802"/>
      <c r="Y347" s="781">
        <f t="shared" si="122"/>
        <v>0</v>
      </c>
      <c r="Z347" s="803"/>
      <c r="AA347" s="597"/>
    </row>
    <row r="348" spans="1:27" s="393" customFormat="1" ht="11.25" customHeight="1">
      <c r="A348" s="805"/>
      <c r="B348" s="365" t="s">
        <v>446</v>
      </c>
      <c r="C348" s="436">
        <v>10</v>
      </c>
      <c r="D348" s="422"/>
      <c r="E348" s="493" t="s">
        <v>449</v>
      </c>
      <c r="F348" s="510" t="s">
        <v>46</v>
      </c>
      <c r="G348" s="532">
        <v>5</v>
      </c>
      <c r="H348" s="578">
        <v>128</v>
      </c>
      <c r="I348" s="614"/>
      <c r="J348" s="677"/>
      <c r="K348" s="616"/>
      <c r="L348" s="617"/>
      <c r="M348" s="618"/>
      <c r="N348" s="696"/>
      <c r="O348" s="650"/>
      <c r="P348" s="651"/>
      <c r="Q348" s="692"/>
      <c r="R348" s="697"/>
      <c r="S348" s="698"/>
      <c r="T348" s="695"/>
      <c r="U348" s="680">
        <f t="shared" si="120"/>
        <v>0</v>
      </c>
      <c r="V348" s="811"/>
      <c r="W348" s="781">
        <f t="shared" si="121"/>
        <v>0</v>
      </c>
      <c r="X348" s="802"/>
      <c r="Y348" s="781">
        <f t="shared" si="122"/>
        <v>0</v>
      </c>
      <c r="Z348" s="803"/>
      <c r="AA348" s="597"/>
    </row>
    <row r="349" spans="1:27" s="393" customFormat="1" ht="11.25" customHeight="1">
      <c r="A349" s="805"/>
      <c r="B349" s="365" t="s">
        <v>446</v>
      </c>
      <c r="C349" s="439"/>
      <c r="D349" s="422"/>
      <c r="E349" s="493" t="s">
        <v>450</v>
      </c>
      <c r="F349" s="510" t="s">
        <v>62</v>
      </c>
      <c r="G349" s="532">
        <v>5</v>
      </c>
      <c r="H349" s="578">
        <v>236</v>
      </c>
      <c r="I349" s="614"/>
      <c r="J349" s="677"/>
      <c r="K349" s="616"/>
      <c r="L349" s="617"/>
      <c r="M349" s="618"/>
      <c r="N349" s="696"/>
      <c r="O349" s="650"/>
      <c r="P349" s="651"/>
      <c r="Q349" s="692"/>
      <c r="R349" s="697"/>
      <c r="S349" s="698"/>
      <c r="T349" s="695"/>
      <c r="U349" s="680">
        <f t="shared" si="120"/>
        <v>0</v>
      </c>
      <c r="V349" s="811"/>
      <c r="W349" s="781">
        <f t="shared" si="121"/>
        <v>0</v>
      </c>
      <c r="X349" s="802"/>
      <c r="Y349" s="781">
        <f t="shared" si="122"/>
        <v>0</v>
      </c>
      <c r="Z349" s="803"/>
      <c r="AA349" s="597"/>
    </row>
    <row r="350" spans="1:27" s="393" customFormat="1" ht="11.25" customHeight="1">
      <c r="A350" s="805"/>
      <c r="B350" s="365" t="s">
        <v>446</v>
      </c>
      <c r="C350" s="439"/>
      <c r="D350" s="422"/>
      <c r="E350" s="493" t="s">
        <v>451</v>
      </c>
      <c r="F350" s="510" t="s">
        <v>73</v>
      </c>
      <c r="G350" s="532">
        <v>1</v>
      </c>
      <c r="H350" s="578">
        <v>94</v>
      </c>
      <c r="I350" s="614"/>
      <c r="J350" s="677"/>
      <c r="K350" s="616"/>
      <c r="L350" s="617"/>
      <c r="M350" s="618"/>
      <c r="N350" s="696"/>
      <c r="O350" s="650"/>
      <c r="P350" s="651"/>
      <c r="Q350" s="692"/>
      <c r="R350" s="697"/>
      <c r="S350" s="698"/>
      <c r="T350" s="695"/>
      <c r="U350" s="680">
        <f t="shared" si="120"/>
        <v>0</v>
      </c>
      <c r="V350" s="811"/>
      <c r="W350" s="781">
        <f t="shared" si="121"/>
        <v>0</v>
      </c>
      <c r="X350" s="802"/>
      <c r="Y350" s="781">
        <f t="shared" si="122"/>
        <v>0</v>
      </c>
      <c r="Z350" s="803"/>
      <c r="AA350" s="597"/>
    </row>
    <row r="351" spans="1:27" s="393" customFormat="1" ht="11.25" customHeight="1">
      <c r="A351" s="805"/>
      <c r="B351" s="365" t="s">
        <v>446</v>
      </c>
      <c r="C351" s="436">
        <v>10</v>
      </c>
      <c r="D351" s="422"/>
      <c r="E351" s="493" t="s">
        <v>452</v>
      </c>
      <c r="F351" s="510" t="s">
        <v>75</v>
      </c>
      <c r="G351" s="532">
        <v>1</v>
      </c>
      <c r="H351" s="578">
        <v>128</v>
      </c>
      <c r="I351" s="614"/>
      <c r="J351" s="677"/>
      <c r="K351" s="616"/>
      <c r="L351" s="617"/>
      <c r="M351" s="618"/>
      <c r="N351" s="696"/>
      <c r="O351" s="650"/>
      <c r="P351" s="651"/>
      <c r="Q351" s="692"/>
      <c r="R351" s="697"/>
      <c r="S351" s="698"/>
      <c r="T351" s="695"/>
      <c r="U351" s="680">
        <f t="shared" si="120"/>
        <v>0</v>
      </c>
      <c r="V351" s="811"/>
      <c r="W351" s="781">
        <f t="shared" si="121"/>
        <v>0</v>
      </c>
      <c r="X351" s="802"/>
      <c r="Y351" s="781">
        <f t="shared" si="122"/>
        <v>0</v>
      </c>
      <c r="Z351" s="803"/>
      <c r="AA351" s="597"/>
    </row>
    <row r="352" spans="1:27" s="393" customFormat="1" ht="11.25" customHeight="1">
      <c r="A352" s="805"/>
      <c r="B352" s="366" t="s">
        <v>446</v>
      </c>
      <c r="C352" s="440"/>
      <c r="D352" s="422"/>
      <c r="E352" s="494" t="s">
        <v>453</v>
      </c>
      <c r="F352" s="511" t="s">
        <v>87</v>
      </c>
      <c r="G352" s="533">
        <v>1</v>
      </c>
      <c r="H352" s="579">
        <v>159</v>
      </c>
      <c r="I352" s="622"/>
      <c r="J352" s="682"/>
      <c r="K352" s="624"/>
      <c r="L352" s="625"/>
      <c r="M352" s="626"/>
      <c r="N352" s="699"/>
      <c r="O352" s="650"/>
      <c r="P352" s="653"/>
      <c r="Q352" s="692"/>
      <c r="R352" s="697"/>
      <c r="S352" s="698"/>
      <c r="T352" s="695"/>
      <c r="U352" s="680">
        <f t="shared" si="120"/>
        <v>0</v>
      </c>
      <c r="V352" s="811"/>
      <c r="W352" s="781">
        <f t="shared" si="121"/>
        <v>0</v>
      </c>
      <c r="X352" s="802"/>
      <c r="Y352" s="781">
        <f t="shared" si="122"/>
        <v>0</v>
      </c>
      <c r="Z352" s="803"/>
      <c r="AA352" s="597"/>
    </row>
    <row r="353" spans="1:27" s="393" customFormat="1" ht="11.25" customHeight="1">
      <c r="A353" s="806"/>
      <c r="B353" s="367" t="s">
        <v>454</v>
      </c>
      <c r="C353" s="438">
        <v>27.75</v>
      </c>
      <c r="D353" s="422"/>
      <c r="E353" s="495" t="s">
        <v>455</v>
      </c>
      <c r="F353" s="512" t="s">
        <v>51</v>
      </c>
      <c r="G353" s="534">
        <v>23</v>
      </c>
      <c r="H353" s="580">
        <f>SUM(H346:H352)</f>
        <v>872</v>
      </c>
      <c r="I353" s="629"/>
      <c r="J353" s="686"/>
      <c r="K353" s="631"/>
      <c r="L353" s="632"/>
      <c r="M353" s="633"/>
      <c r="N353" s="700"/>
      <c r="O353" s="650"/>
      <c r="P353" s="655"/>
      <c r="Q353" s="692"/>
      <c r="R353" s="701"/>
      <c r="S353" s="702"/>
      <c r="T353" s="695"/>
      <c r="U353" s="689">
        <f t="shared" si="120"/>
        <v>0</v>
      </c>
      <c r="V353" s="811"/>
      <c r="W353" s="782">
        <f t="shared" si="121"/>
        <v>0</v>
      </c>
      <c r="X353" s="802"/>
      <c r="Y353" s="782">
        <f t="shared" si="122"/>
        <v>0</v>
      </c>
      <c r="Z353" s="803"/>
      <c r="AA353" s="597"/>
    </row>
    <row r="354" spans="1:27" s="393" customFormat="1" ht="11.25" customHeight="1">
      <c r="A354" s="812"/>
      <c r="B354" s="354"/>
      <c r="C354" s="354"/>
      <c r="D354" s="466"/>
      <c r="E354" s="354"/>
      <c r="F354" s="354"/>
      <c r="G354" s="354"/>
      <c r="H354" s="566"/>
      <c r="I354" s="354"/>
      <c r="J354" s="354"/>
      <c r="K354" s="354"/>
      <c r="L354" s="354"/>
      <c r="M354" s="354"/>
      <c r="N354" s="354"/>
      <c r="O354" s="705"/>
      <c r="P354" s="637"/>
      <c r="Q354" s="706"/>
      <c r="R354" s="707"/>
      <c r="S354" s="641"/>
      <c r="T354" s="667"/>
      <c r="U354" s="708"/>
      <c r="V354" s="792"/>
      <c r="W354" s="784"/>
      <c r="X354" s="597"/>
      <c r="Y354" s="784"/>
      <c r="Z354" s="597"/>
      <c r="AA354" s="597"/>
    </row>
    <row r="355" spans="1:27" s="393" customFormat="1" ht="11.25" customHeight="1">
      <c r="A355" s="813" t="s">
        <v>456</v>
      </c>
      <c r="B355" s="369" t="s">
        <v>457</v>
      </c>
      <c r="C355" s="420">
        <v>4.4000000000000004</v>
      </c>
      <c r="D355" s="433">
        <f t="shared" ref="D355:D363" si="123">0.453592*C355</f>
        <v>1.9958048000000002</v>
      </c>
      <c r="E355" s="496" t="s">
        <v>458</v>
      </c>
      <c r="F355" s="487" t="s">
        <v>42</v>
      </c>
      <c r="G355" s="535">
        <v>5</v>
      </c>
      <c r="H355" s="582">
        <v>39</v>
      </c>
      <c r="I355" s="604"/>
      <c r="J355" s="670"/>
      <c r="K355" s="606"/>
      <c r="L355" s="607"/>
      <c r="M355" s="608"/>
      <c r="N355" s="691"/>
      <c r="O355" s="650"/>
      <c r="P355" s="648"/>
      <c r="Q355" s="692"/>
      <c r="R355" s="697"/>
      <c r="S355" s="698"/>
      <c r="T355" s="695"/>
      <c r="U355" s="675">
        <f t="shared" ref="U355:U363" si="124">SUM(I355:P355,S355)*H355</f>
        <v>0</v>
      </c>
      <c r="V355" s="801"/>
      <c r="W355" s="780">
        <f t="shared" ref="W355:W363" si="125">SUM(I355:P355,S355)*G355</f>
        <v>0</v>
      </c>
      <c r="X355" s="802"/>
      <c r="Y355" s="780">
        <f t="shared" ref="Y355:Y363" si="126">SUM(I355:P355,S355)*D355</f>
        <v>0</v>
      </c>
      <c r="Z355" s="803"/>
      <c r="AA355" s="597"/>
    </row>
    <row r="356" spans="1:27" s="393" customFormat="1" ht="11.25" customHeight="1">
      <c r="A356" s="813" t="s">
        <v>459</v>
      </c>
      <c r="B356" s="370" t="s">
        <v>460</v>
      </c>
      <c r="C356" s="421">
        <v>6.6</v>
      </c>
      <c r="D356" s="422">
        <f t="shared" si="123"/>
        <v>2.9937071999999998</v>
      </c>
      <c r="E356" s="497" t="s">
        <v>461</v>
      </c>
      <c r="F356" s="488" t="s">
        <v>232</v>
      </c>
      <c r="G356" s="536">
        <v>5</v>
      </c>
      <c r="H356" s="583">
        <v>52</v>
      </c>
      <c r="I356" s="614"/>
      <c r="J356" s="677"/>
      <c r="K356" s="616"/>
      <c r="L356" s="617"/>
      <c r="M356" s="618"/>
      <c r="N356" s="696"/>
      <c r="O356" s="650"/>
      <c r="P356" s="651"/>
      <c r="Q356" s="692"/>
      <c r="R356" s="697"/>
      <c r="S356" s="698"/>
      <c r="T356" s="695"/>
      <c r="U356" s="689">
        <f t="shared" si="124"/>
        <v>0</v>
      </c>
      <c r="V356" s="801"/>
      <c r="W356" s="781">
        <f t="shared" si="125"/>
        <v>0</v>
      </c>
      <c r="X356" s="802"/>
      <c r="Y356" s="781">
        <f t="shared" si="126"/>
        <v>0</v>
      </c>
      <c r="Z356" s="803"/>
      <c r="AA356" s="597"/>
    </row>
    <row r="357" spans="1:27" s="393" customFormat="1" ht="11.25" customHeight="1">
      <c r="A357" s="813" t="s">
        <v>462</v>
      </c>
      <c r="B357" s="360" t="s">
        <v>463</v>
      </c>
      <c r="C357" s="430">
        <v>6.2</v>
      </c>
      <c r="D357" s="422">
        <f t="shared" si="123"/>
        <v>2.8122704000000001</v>
      </c>
      <c r="E357" s="488" t="s">
        <v>464</v>
      </c>
      <c r="F357" s="488" t="s">
        <v>46</v>
      </c>
      <c r="G357" s="430">
        <v>5</v>
      </c>
      <c r="H357" s="568">
        <v>55</v>
      </c>
      <c r="I357" s="614"/>
      <c r="J357" s="677"/>
      <c r="K357" s="616"/>
      <c r="L357" s="617"/>
      <c r="M357" s="618"/>
      <c r="N357" s="696"/>
      <c r="O357" s="650"/>
      <c r="P357" s="651"/>
      <c r="Q357" s="709"/>
      <c r="R357" s="697"/>
      <c r="S357" s="698"/>
      <c r="T357" s="710"/>
      <c r="U357" s="675">
        <f t="shared" si="124"/>
        <v>0</v>
      </c>
      <c r="V357" s="801"/>
      <c r="W357" s="781">
        <f t="shared" si="125"/>
        <v>0</v>
      </c>
      <c r="X357" s="802"/>
      <c r="Y357" s="781">
        <f t="shared" si="126"/>
        <v>0</v>
      </c>
      <c r="Z357" s="803"/>
      <c r="AA357" s="597"/>
    </row>
    <row r="358" spans="1:27" s="393" customFormat="1" ht="11.25" customHeight="1">
      <c r="A358" s="814"/>
      <c r="B358" s="360" t="s">
        <v>465</v>
      </c>
      <c r="C358" s="430">
        <v>10.9</v>
      </c>
      <c r="D358" s="422">
        <f t="shared" si="123"/>
        <v>4.9441528000000003</v>
      </c>
      <c r="E358" s="488" t="s">
        <v>466</v>
      </c>
      <c r="F358" s="488" t="s">
        <v>62</v>
      </c>
      <c r="G358" s="430">
        <v>5</v>
      </c>
      <c r="H358" s="568">
        <v>84</v>
      </c>
      <c r="I358" s="614"/>
      <c r="J358" s="677"/>
      <c r="K358" s="616"/>
      <c r="L358" s="617"/>
      <c r="M358" s="618"/>
      <c r="N358" s="696"/>
      <c r="O358" s="650"/>
      <c r="P358" s="651"/>
      <c r="Q358" s="662"/>
      <c r="R358" s="697"/>
      <c r="S358" s="698"/>
      <c r="T358" s="711"/>
      <c r="U358" s="680">
        <f t="shared" si="124"/>
        <v>0</v>
      </c>
      <c r="V358" s="801"/>
      <c r="W358" s="781">
        <f t="shared" si="125"/>
        <v>0</v>
      </c>
      <c r="X358" s="802"/>
      <c r="Y358" s="781">
        <f t="shared" si="126"/>
        <v>0</v>
      </c>
      <c r="Z358" s="803"/>
      <c r="AA358" s="597"/>
    </row>
    <row r="359" spans="1:27" s="393" customFormat="1" ht="11.25" customHeight="1">
      <c r="A359" s="814"/>
      <c r="B359" s="360" t="s">
        <v>467</v>
      </c>
      <c r="C359" s="430">
        <v>18.3</v>
      </c>
      <c r="D359" s="422">
        <f t="shared" si="123"/>
        <v>8.3007336000000009</v>
      </c>
      <c r="E359" s="488" t="s">
        <v>468</v>
      </c>
      <c r="F359" s="488" t="s">
        <v>469</v>
      </c>
      <c r="G359" s="430">
        <v>5</v>
      </c>
      <c r="H359" s="568">
        <v>133</v>
      </c>
      <c r="I359" s="614"/>
      <c r="J359" s="677"/>
      <c r="K359" s="616"/>
      <c r="L359" s="617"/>
      <c r="M359" s="618"/>
      <c r="N359" s="696"/>
      <c r="O359" s="650"/>
      <c r="P359" s="651"/>
      <c r="Q359" s="662"/>
      <c r="R359" s="697"/>
      <c r="S359" s="698"/>
      <c r="T359" s="711"/>
      <c r="U359" s="680">
        <f t="shared" si="124"/>
        <v>0</v>
      </c>
      <c r="V359" s="801"/>
      <c r="W359" s="781">
        <f t="shared" si="125"/>
        <v>0</v>
      </c>
      <c r="X359" s="802"/>
      <c r="Y359" s="781">
        <f t="shared" si="126"/>
        <v>0</v>
      </c>
      <c r="Z359" s="803"/>
      <c r="AA359" s="597"/>
    </row>
    <row r="360" spans="1:27" s="393" customFormat="1" ht="11.25" customHeight="1">
      <c r="A360" s="814"/>
      <c r="B360" s="360" t="s">
        <v>470</v>
      </c>
      <c r="C360" s="430">
        <v>7.5</v>
      </c>
      <c r="D360" s="422">
        <f t="shared" si="123"/>
        <v>3.4019399999999997</v>
      </c>
      <c r="E360" s="488" t="s">
        <v>471</v>
      </c>
      <c r="F360" s="488" t="s">
        <v>73</v>
      </c>
      <c r="G360" s="430">
        <v>1</v>
      </c>
      <c r="H360" s="568">
        <v>58</v>
      </c>
      <c r="I360" s="614"/>
      <c r="J360" s="677"/>
      <c r="K360" s="616"/>
      <c r="L360" s="617"/>
      <c r="M360" s="618"/>
      <c r="N360" s="696"/>
      <c r="O360" s="650"/>
      <c r="P360" s="651"/>
      <c r="Q360" s="662"/>
      <c r="R360" s="697"/>
      <c r="S360" s="698"/>
      <c r="T360" s="711"/>
      <c r="U360" s="680">
        <f t="shared" si="124"/>
        <v>0</v>
      </c>
      <c r="V360" s="801"/>
      <c r="W360" s="781">
        <f t="shared" si="125"/>
        <v>0</v>
      </c>
      <c r="X360" s="802"/>
      <c r="Y360" s="781">
        <f t="shared" si="126"/>
        <v>0</v>
      </c>
      <c r="Z360" s="803"/>
      <c r="AA360" s="597"/>
    </row>
    <row r="361" spans="1:27" s="393" customFormat="1" ht="11.25" customHeight="1">
      <c r="A361" s="814"/>
      <c r="B361" s="360" t="s">
        <v>472</v>
      </c>
      <c r="C361" s="430">
        <v>7.4</v>
      </c>
      <c r="D361" s="422">
        <f t="shared" si="123"/>
        <v>3.3565808000000001</v>
      </c>
      <c r="E361" s="488" t="s">
        <v>473</v>
      </c>
      <c r="F361" s="488" t="s">
        <v>75</v>
      </c>
      <c r="G361" s="430">
        <v>1</v>
      </c>
      <c r="H361" s="568">
        <v>58</v>
      </c>
      <c r="I361" s="614"/>
      <c r="J361" s="677"/>
      <c r="K361" s="616"/>
      <c r="L361" s="617"/>
      <c r="M361" s="618"/>
      <c r="N361" s="696"/>
      <c r="O361" s="650"/>
      <c r="P361" s="651"/>
      <c r="Q361" s="662"/>
      <c r="R361" s="697"/>
      <c r="S361" s="698"/>
      <c r="T361" s="711"/>
      <c r="U361" s="680">
        <f t="shared" si="124"/>
        <v>0</v>
      </c>
      <c r="V361" s="801"/>
      <c r="W361" s="781">
        <f t="shared" si="125"/>
        <v>0</v>
      </c>
      <c r="X361" s="802"/>
      <c r="Y361" s="781">
        <f t="shared" si="126"/>
        <v>0</v>
      </c>
      <c r="Z361" s="803"/>
      <c r="AA361" s="597"/>
    </row>
    <row r="362" spans="1:27" s="393" customFormat="1" ht="11.25" customHeight="1">
      <c r="A362" s="814"/>
      <c r="B362" s="361" t="s">
        <v>474</v>
      </c>
      <c r="C362" s="431">
        <v>15.4</v>
      </c>
      <c r="D362" s="468">
        <f t="shared" si="123"/>
        <v>6.9853167999999997</v>
      </c>
      <c r="E362" s="489" t="s">
        <v>475</v>
      </c>
      <c r="F362" s="489" t="s">
        <v>87</v>
      </c>
      <c r="G362" s="431">
        <v>1</v>
      </c>
      <c r="H362" s="569">
        <v>106</v>
      </c>
      <c r="I362" s="614"/>
      <c r="J362" s="677"/>
      <c r="K362" s="616"/>
      <c r="L362" s="617"/>
      <c r="M362" s="618"/>
      <c r="N362" s="696"/>
      <c r="O362" s="650"/>
      <c r="P362" s="651"/>
      <c r="Q362" s="662"/>
      <c r="R362" s="697"/>
      <c r="S362" s="698"/>
      <c r="T362" s="711"/>
      <c r="U362" s="680">
        <f t="shared" si="124"/>
        <v>0</v>
      </c>
      <c r="V362" s="801"/>
      <c r="W362" s="781">
        <f t="shared" si="125"/>
        <v>0</v>
      </c>
      <c r="X362" s="802"/>
      <c r="Y362" s="781">
        <f t="shared" si="126"/>
        <v>0</v>
      </c>
      <c r="Z362" s="803"/>
      <c r="AA362" s="597"/>
    </row>
    <row r="363" spans="1:27" s="393" customFormat="1" ht="11.25" customHeight="1">
      <c r="A363" s="814"/>
      <c r="B363" s="367" t="s">
        <v>476</v>
      </c>
      <c r="C363" s="438">
        <f>SUM(C355:C362)</f>
        <v>76.7</v>
      </c>
      <c r="D363" s="434">
        <f t="shared" si="123"/>
        <v>34.790506399999998</v>
      </c>
      <c r="E363" s="495" t="s">
        <v>477</v>
      </c>
      <c r="F363" s="512" t="s">
        <v>51</v>
      </c>
      <c r="G363" s="537">
        <f>SUM(G355:G362)</f>
        <v>28</v>
      </c>
      <c r="H363" s="584">
        <f>SUM(H355:H362)</f>
        <v>585</v>
      </c>
      <c r="I363" s="622"/>
      <c r="J363" s="682"/>
      <c r="K363" s="624"/>
      <c r="L363" s="625"/>
      <c r="M363" s="626"/>
      <c r="N363" s="699"/>
      <c r="O363" s="650"/>
      <c r="P363" s="712"/>
      <c r="Q363" s="713"/>
      <c r="R363" s="697"/>
      <c r="S363" s="698"/>
      <c r="T363" s="711"/>
      <c r="U363" s="689">
        <f t="shared" si="124"/>
        <v>0</v>
      </c>
      <c r="V363" s="801"/>
      <c r="W363" s="782">
        <f t="shared" si="125"/>
        <v>0</v>
      </c>
      <c r="X363" s="802"/>
      <c r="Y363" s="782">
        <f t="shared" si="126"/>
        <v>0</v>
      </c>
      <c r="Z363" s="803"/>
      <c r="AA363" s="597"/>
    </row>
    <row r="364" spans="1:27" s="393" customFormat="1" ht="11.25" customHeight="1">
      <c r="A364" s="812"/>
      <c r="B364" s="355"/>
      <c r="C364" s="355"/>
      <c r="D364" s="355"/>
      <c r="E364" s="355"/>
      <c r="F364" s="355"/>
      <c r="G364" s="355"/>
      <c r="H364" s="585"/>
      <c r="I364" s="355"/>
      <c r="J364" s="355"/>
      <c r="K364" s="355"/>
      <c r="L364" s="355"/>
      <c r="M364" s="355"/>
      <c r="N364" s="355"/>
      <c r="O364" s="714"/>
      <c r="P364" s="657"/>
      <c r="Q364" s="374"/>
      <c r="R364" s="715"/>
      <c r="S364" s="716"/>
      <c r="T364" s="391"/>
      <c r="U364" s="717"/>
      <c r="V364" s="597"/>
      <c r="W364" s="786"/>
      <c r="X364" s="597"/>
      <c r="Y364" s="786"/>
      <c r="Z364" s="597"/>
      <c r="AA364" s="597"/>
    </row>
    <row r="365" spans="1:27" s="393" customFormat="1" ht="11.25" customHeight="1">
      <c r="A365" s="812"/>
      <c r="B365" s="371" t="s">
        <v>478</v>
      </c>
      <c r="C365" s="441"/>
      <c r="D365" s="441"/>
      <c r="E365" s="441"/>
      <c r="F365" s="441"/>
      <c r="G365" s="441"/>
      <c r="H365" s="586"/>
      <c r="I365" s="441"/>
      <c r="J365" s="441"/>
      <c r="K365" s="441"/>
      <c r="L365" s="441"/>
      <c r="M365" s="441"/>
      <c r="N365" s="441"/>
      <c r="O365" s="659"/>
      <c r="P365" s="659"/>
      <c r="Q365" s="374"/>
      <c r="R365" s="660"/>
      <c r="S365" s="441"/>
      <c r="T365" s="391"/>
      <c r="U365" s="661"/>
      <c r="V365" s="597"/>
      <c r="W365" s="787"/>
      <c r="X365" s="597"/>
      <c r="Y365" s="787"/>
      <c r="Z365" s="597"/>
      <c r="AA365" s="597"/>
    </row>
    <row r="366" spans="1:27" s="393" customFormat="1" ht="11.25" customHeight="1">
      <c r="A366" s="815" t="s">
        <v>425</v>
      </c>
      <c r="B366" s="359" t="s">
        <v>479</v>
      </c>
      <c r="C366" s="429">
        <v>2</v>
      </c>
      <c r="D366" s="469"/>
      <c r="E366" s="487" t="s">
        <v>480</v>
      </c>
      <c r="F366" s="487" t="s">
        <v>109</v>
      </c>
      <c r="G366" s="429">
        <v>1</v>
      </c>
      <c r="H366" s="587">
        <v>90</v>
      </c>
      <c r="I366" s="604"/>
      <c r="J366" s="605"/>
      <c r="K366" s="606"/>
      <c r="L366" s="607"/>
      <c r="M366" s="608"/>
      <c r="N366" s="609"/>
      <c r="O366" s="647"/>
      <c r="P366" s="648"/>
      <c r="Q366" s="662"/>
      <c r="R366" s="351"/>
      <c r="S366" s="611"/>
      <c r="T366" s="663"/>
      <c r="U366" s="644">
        <f t="shared" ref="U366:U372" si="127">SUM(I366:P366,S366)*H366</f>
        <v>0</v>
      </c>
      <c r="V366" s="801"/>
      <c r="W366" s="780">
        <f t="shared" ref="W366:W372" si="128">SUM(I366:P366,S366)*G366</f>
        <v>0</v>
      </c>
      <c r="X366" s="802"/>
      <c r="Y366" s="780">
        <f t="shared" ref="Y366:Y372" si="129">SUM(I366:P366,S366)*D366</f>
        <v>0</v>
      </c>
      <c r="Z366" s="803"/>
      <c r="AA366" s="597"/>
    </row>
    <row r="367" spans="1:27" s="393" customFormat="1" ht="11.25" customHeight="1">
      <c r="A367" s="804"/>
      <c r="B367" s="360" t="s">
        <v>479</v>
      </c>
      <c r="C367" s="430">
        <v>4</v>
      </c>
      <c r="D367" s="442"/>
      <c r="E367" s="488" t="s">
        <v>481</v>
      </c>
      <c r="F367" s="488" t="s">
        <v>73</v>
      </c>
      <c r="G367" s="430">
        <v>1</v>
      </c>
      <c r="H367" s="588">
        <v>124</v>
      </c>
      <c r="I367" s="614"/>
      <c r="J367" s="615"/>
      <c r="K367" s="616"/>
      <c r="L367" s="617"/>
      <c r="M367" s="618"/>
      <c r="N367" s="619"/>
      <c r="O367" s="650"/>
      <c r="P367" s="651"/>
      <c r="Q367" s="662"/>
      <c r="R367" s="352"/>
      <c r="S367" s="620"/>
      <c r="T367" s="663"/>
      <c r="U367" s="645">
        <f t="shared" si="127"/>
        <v>0</v>
      </c>
      <c r="V367" s="801"/>
      <c r="W367" s="781">
        <f t="shared" si="128"/>
        <v>0</v>
      </c>
      <c r="X367" s="802"/>
      <c r="Y367" s="781">
        <f t="shared" si="129"/>
        <v>0</v>
      </c>
      <c r="Z367" s="803"/>
      <c r="AA367" s="597"/>
    </row>
    <row r="368" spans="1:27" s="393" customFormat="1" ht="11.25" customHeight="1">
      <c r="A368" s="805"/>
      <c r="B368" s="360" t="s">
        <v>479</v>
      </c>
      <c r="C368" s="430">
        <v>6</v>
      </c>
      <c r="D368" s="442"/>
      <c r="E368" s="488" t="s">
        <v>482</v>
      </c>
      <c r="F368" s="488" t="s">
        <v>75</v>
      </c>
      <c r="G368" s="430">
        <v>1</v>
      </c>
      <c r="H368" s="588">
        <v>170</v>
      </c>
      <c r="I368" s="614"/>
      <c r="J368" s="615"/>
      <c r="K368" s="616"/>
      <c r="L368" s="617"/>
      <c r="M368" s="618"/>
      <c r="N368" s="619"/>
      <c r="O368" s="650"/>
      <c r="P368" s="651"/>
      <c r="Q368" s="662"/>
      <c r="R368" s="352"/>
      <c r="S368" s="620"/>
      <c r="T368" s="663"/>
      <c r="U368" s="645">
        <f t="shared" si="127"/>
        <v>0</v>
      </c>
      <c r="V368" s="801"/>
      <c r="W368" s="781">
        <f t="shared" si="128"/>
        <v>0</v>
      </c>
      <c r="X368" s="802"/>
      <c r="Y368" s="781">
        <f t="shared" si="129"/>
        <v>0</v>
      </c>
      <c r="Z368" s="803"/>
      <c r="AA368" s="597"/>
    </row>
    <row r="369" spans="1:27" s="393" customFormat="1" ht="11.25" customHeight="1">
      <c r="A369" s="805"/>
      <c r="B369" s="360" t="s">
        <v>479</v>
      </c>
      <c r="C369" s="442"/>
      <c r="D369" s="442"/>
      <c r="E369" s="488" t="s">
        <v>483</v>
      </c>
      <c r="F369" s="488" t="s">
        <v>484</v>
      </c>
      <c r="G369" s="430">
        <v>1</v>
      </c>
      <c r="H369" s="588">
        <v>265</v>
      </c>
      <c r="I369" s="614"/>
      <c r="J369" s="615"/>
      <c r="K369" s="616"/>
      <c r="L369" s="617"/>
      <c r="M369" s="618"/>
      <c r="N369" s="619"/>
      <c r="O369" s="650"/>
      <c r="P369" s="651"/>
      <c r="Q369" s="662"/>
      <c r="R369" s="352"/>
      <c r="S369" s="620"/>
      <c r="T369" s="663"/>
      <c r="U369" s="645">
        <f t="shared" si="127"/>
        <v>0</v>
      </c>
      <c r="V369" s="801"/>
      <c r="W369" s="781">
        <f t="shared" si="128"/>
        <v>0</v>
      </c>
      <c r="X369" s="802"/>
      <c r="Y369" s="781">
        <f t="shared" si="129"/>
        <v>0</v>
      </c>
      <c r="Z369" s="803"/>
      <c r="AA369" s="597"/>
    </row>
    <row r="370" spans="1:27" s="393" customFormat="1" ht="11.25" customHeight="1">
      <c r="A370" s="805"/>
      <c r="B370" s="360" t="s">
        <v>479</v>
      </c>
      <c r="C370" s="442"/>
      <c r="D370" s="442"/>
      <c r="E370" s="488" t="s">
        <v>485</v>
      </c>
      <c r="F370" s="488" t="s">
        <v>486</v>
      </c>
      <c r="G370" s="430">
        <v>1</v>
      </c>
      <c r="H370" s="588">
        <v>313</v>
      </c>
      <c r="I370" s="614"/>
      <c r="J370" s="615"/>
      <c r="K370" s="616"/>
      <c r="L370" s="617"/>
      <c r="M370" s="618"/>
      <c r="N370" s="619"/>
      <c r="O370" s="650"/>
      <c r="P370" s="651"/>
      <c r="Q370" s="662"/>
      <c r="R370" s="352"/>
      <c r="S370" s="620"/>
      <c r="T370" s="663"/>
      <c r="U370" s="645">
        <f t="shared" si="127"/>
        <v>0</v>
      </c>
      <c r="V370" s="801"/>
      <c r="W370" s="781">
        <f t="shared" si="128"/>
        <v>0</v>
      </c>
      <c r="X370" s="802"/>
      <c r="Y370" s="781">
        <f t="shared" si="129"/>
        <v>0</v>
      </c>
      <c r="Z370" s="803"/>
      <c r="AA370" s="597"/>
    </row>
    <row r="371" spans="1:27" s="393" customFormat="1" ht="11.25" customHeight="1">
      <c r="A371" s="805"/>
      <c r="B371" s="360" t="s">
        <v>479</v>
      </c>
      <c r="C371" s="442"/>
      <c r="D371" s="442"/>
      <c r="E371" s="488" t="s">
        <v>487</v>
      </c>
      <c r="F371" s="488" t="s">
        <v>488</v>
      </c>
      <c r="G371" s="430">
        <v>1</v>
      </c>
      <c r="H371" s="588">
        <v>584</v>
      </c>
      <c r="I371" s="614"/>
      <c r="J371" s="615"/>
      <c r="K371" s="616"/>
      <c r="L371" s="617"/>
      <c r="M371" s="618"/>
      <c r="N371" s="619"/>
      <c r="O371" s="650"/>
      <c r="P371" s="651"/>
      <c r="Q371" s="662"/>
      <c r="R371" s="352"/>
      <c r="S371" s="620"/>
      <c r="T371" s="663"/>
      <c r="U371" s="645">
        <f t="shared" si="127"/>
        <v>0</v>
      </c>
      <c r="V371" s="801"/>
      <c r="W371" s="781">
        <f t="shared" si="128"/>
        <v>0</v>
      </c>
      <c r="X371" s="802"/>
      <c r="Y371" s="781">
        <f t="shared" si="129"/>
        <v>0</v>
      </c>
      <c r="Z371" s="803"/>
      <c r="AA371" s="597"/>
    </row>
    <row r="372" spans="1:27" s="393" customFormat="1" ht="11.25" customHeight="1">
      <c r="A372" s="805"/>
      <c r="B372" s="361" t="s">
        <v>489</v>
      </c>
      <c r="C372" s="431">
        <f>SUM(C366:C368)</f>
        <v>12</v>
      </c>
      <c r="D372" s="470"/>
      <c r="E372" s="489" t="s">
        <v>490</v>
      </c>
      <c r="F372" s="489" t="s">
        <v>51</v>
      </c>
      <c r="G372" s="431">
        <v>6</v>
      </c>
      <c r="H372" s="589">
        <f>SUM(H366:H371)</f>
        <v>1546</v>
      </c>
      <c r="I372" s="622"/>
      <c r="J372" s="623"/>
      <c r="K372" s="624"/>
      <c r="L372" s="625"/>
      <c r="M372" s="626"/>
      <c r="N372" s="627"/>
      <c r="O372" s="652"/>
      <c r="P372" s="653"/>
      <c r="Q372" s="662"/>
      <c r="R372" s="353"/>
      <c r="S372" s="628"/>
      <c r="T372" s="663"/>
      <c r="U372" s="646">
        <f t="shared" si="127"/>
        <v>0</v>
      </c>
      <c r="V372" s="801"/>
      <c r="W372" s="782">
        <f t="shared" si="128"/>
        <v>0</v>
      </c>
      <c r="X372" s="802"/>
      <c r="Y372" s="782">
        <f t="shared" si="129"/>
        <v>0</v>
      </c>
      <c r="Z372" s="803"/>
      <c r="AA372" s="597"/>
    </row>
    <row r="373" spans="1:27" s="393" customFormat="1" ht="11.25" customHeight="1">
      <c r="A373" s="816"/>
      <c r="B373" s="354"/>
      <c r="C373" s="354"/>
      <c r="D373" s="354"/>
      <c r="E373" s="354"/>
      <c r="F373" s="354"/>
      <c r="G373" s="354"/>
      <c r="H373" s="566"/>
      <c r="I373" s="354"/>
      <c r="J373" s="354"/>
      <c r="K373" s="354"/>
      <c r="L373" s="354"/>
      <c r="M373" s="354"/>
      <c r="N373" s="354"/>
      <c r="O373" s="637"/>
      <c r="P373" s="637"/>
      <c r="Q373" s="374"/>
      <c r="R373" s="638"/>
      <c r="S373" s="354"/>
      <c r="T373" s="391"/>
      <c r="U373" s="668"/>
      <c r="V373" s="597"/>
      <c r="W373" s="784"/>
      <c r="X373" s="597"/>
      <c r="Y373" s="784"/>
      <c r="Z373" s="597"/>
      <c r="AA373" s="597"/>
    </row>
    <row r="374" spans="1:27" s="393" customFormat="1" ht="11.25" customHeight="1">
      <c r="A374" s="815" t="s">
        <v>425</v>
      </c>
      <c r="B374" s="359" t="s">
        <v>491</v>
      </c>
      <c r="C374" s="429">
        <v>2</v>
      </c>
      <c r="D374" s="469"/>
      <c r="E374" s="487" t="s">
        <v>492</v>
      </c>
      <c r="F374" s="487" t="s">
        <v>109</v>
      </c>
      <c r="G374" s="429">
        <v>1</v>
      </c>
      <c r="H374" s="587">
        <v>90</v>
      </c>
      <c r="I374" s="604"/>
      <c r="J374" s="605"/>
      <c r="K374" s="606"/>
      <c r="L374" s="607"/>
      <c r="M374" s="608"/>
      <c r="N374" s="609"/>
      <c r="O374" s="647"/>
      <c r="P374" s="648"/>
      <c r="Q374" s="662"/>
      <c r="R374" s="351"/>
      <c r="S374" s="611"/>
      <c r="T374" s="711"/>
      <c r="U374" s="718">
        <f t="shared" ref="U374:U380" si="130">SUM(I374:P374,S374)*H374</f>
        <v>0</v>
      </c>
      <c r="V374" s="801"/>
      <c r="W374" s="780">
        <f t="shared" ref="W374:W380" si="131">SUM(I374:P374,S374)*G374</f>
        <v>0</v>
      </c>
      <c r="X374" s="802"/>
      <c r="Y374" s="780">
        <f t="shared" ref="Y374:Y380" si="132">SUM(I374:P374,S374)*D374</f>
        <v>0</v>
      </c>
      <c r="Z374" s="803"/>
      <c r="AA374" s="597"/>
    </row>
    <row r="375" spans="1:27" s="393" customFormat="1" ht="11.25" customHeight="1">
      <c r="A375" s="804"/>
      <c r="B375" s="360" t="s">
        <v>491</v>
      </c>
      <c r="C375" s="430">
        <v>4</v>
      </c>
      <c r="D375" s="442"/>
      <c r="E375" s="488" t="s">
        <v>493</v>
      </c>
      <c r="F375" s="488" t="s">
        <v>73</v>
      </c>
      <c r="G375" s="430">
        <v>1</v>
      </c>
      <c r="H375" s="588">
        <v>124</v>
      </c>
      <c r="I375" s="614"/>
      <c r="J375" s="615"/>
      <c r="K375" s="616"/>
      <c r="L375" s="617"/>
      <c r="M375" s="618"/>
      <c r="N375" s="619"/>
      <c r="O375" s="650"/>
      <c r="P375" s="651"/>
      <c r="Q375" s="662"/>
      <c r="R375" s="352"/>
      <c r="S375" s="620"/>
      <c r="T375" s="711"/>
      <c r="U375" s="719">
        <f t="shared" si="130"/>
        <v>0</v>
      </c>
      <c r="V375" s="801"/>
      <c r="W375" s="781">
        <f t="shared" si="131"/>
        <v>0</v>
      </c>
      <c r="X375" s="802"/>
      <c r="Y375" s="781">
        <f t="shared" si="132"/>
        <v>0</v>
      </c>
      <c r="Z375" s="803"/>
      <c r="AA375" s="597"/>
    </row>
    <row r="376" spans="1:27" s="393" customFormat="1" ht="11.25" customHeight="1">
      <c r="A376" s="805"/>
      <c r="B376" s="360" t="s">
        <v>491</v>
      </c>
      <c r="C376" s="430">
        <v>5</v>
      </c>
      <c r="D376" s="442"/>
      <c r="E376" s="488" t="s">
        <v>494</v>
      </c>
      <c r="F376" s="488" t="s">
        <v>75</v>
      </c>
      <c r="G376" s="430">
        <v>1</v>
      </c>
      <c r="H376" s="588">
        <v>152</v>
      </c>
      <c r="I376" s="614"/>
      <c r="J376" s="615"/>
      <c r="K376" s="616"/>
      <c r="L376" s="617"/>
      <c r="M376" s="618"/>
      <c r="N376" s="619"/>
      <c r="O376" s="650"/>
      <c r="P376" s="651"/>
      <c r="Q376" s="662"/>
      <c r="R376" s="352"/>
      <c r="S376" s="620"/>
      <c r="T376" s="711"/>
      <c r="U376" s="719">
        <f t="shared" si="130"/>
        <v>0</v>
      </c>
      <c r="V376" s="801"/>
      <c r="W376" s="781">
        <f t="shared" si="131"/>
        <v>0</v>
      </c>
      <c r="X376" s="802"/>
      <c r="Y376" s="781">
        <f t="shared" si="132"/>
        <v>0</v>
      </c>
      <c r="Z376" s="803"/>
      <c r="AA376" s="597"/>
    </row>
    <row r="377" spans="1:27" s="393" customFormat="1" ht="11.25" customHeight="1">
      <c r="A377" s="805"/>
      <c r="B377" s="360" t="s">
        <v>491</v>
      </c>
      <c r="C377" s="442"/>
      <c r="D377" s="442"/>
      <c r="E377" s="488" t="s">
        <v>495</v>
      </c>
      <c r="F377" s="488" t="s">
        <v>484</v>
      </c>
      <c r="G377" s="430">
        <v>1</v>
      </c>
      <c r="H377" s="588">
        <v>260</v>
      </c>
      <c r="I377" s="614"/>
      <c r="J377" s="615"/>
      <c r="K377" s="616"/>
      <c r="L377" s="617"/>
      <c r="M377" s="618"/>
      <c r="N377" s="619"/>
      <c r="O377" s="650"/>
      <c r="P377" s="651"/>
      <c r="Q377" s="662"/>
      <c r="R377" s="352"/>
      <c r="S377" s="620"/>
      <c r="T377" s="711"/>
      <c r="U377" s="719">
        <f t="shared" si="130"/>
        <v>0</v>
      </c>
      <c r="V377" s="801"/>
      <c r="W377" s="781">
        <f t="shared" si="131"/>
        <v>0</v>
      </c>
      <c r="X377" s="802"/>
      <c r="Y377" s="781">
        <f t="shared" si="132"/>
        <v>0</v>
      </c>
      <c r="Z377" s="803"/>
      <c r="AA377" s="597"/>
    </row>
    <row r="378" spans="1:27" s="393" customFormat="1" ht="11.25" customHeight="1">
      <c r="A378" s="805"/>
      <c r="B378" s="360" t="s">
        <v>491</v>
      </c>
      <c r="C378" s="442"/>
      <c r="D378" s="442"/>
      <c r="E378" s="488" t="s">
        <v>496</v>
      </c>
      <c r="F378" s="488" t="s">
        <v>486</v>
      </c>
      <c r="G378" s="430">
        <v>1</v>
      </c>
      <c r="H378" s="588">
        <v>378</v>
      </c>
      <c r="I378" s="614"/>
      <c r="J378" s="615"/>
      <c r="K378" s="616"/>
      <c r="L378" s="617"/>
      <c r="M378" s="618"/>
      <c r="N378" s="619"/>
      <c r="O378" s="650"/>
      <c r="P378" s="651"/>
      <c r="Q378" s="662"/>
      <c r="R378" s="352"/>
      <c r="S378" s="620"/>
      <c r="T378" s="711"/>
      <c r="U378" s="719">
        <f t="shared" si="130"/>
        <v>0</v>
      </c>
      <c r="V378" s="801"/>
      <c r="W378" s="781">
        <f t="shared" si="131"/>
        <v>0</v>
      </c>
      <c r="X378" s="802"/>
      <c r="Y378" s="781">
        <f t="shared" si="132"/>
        <v>0</v>
      </c>
      <c r="Z378" s="803"/>
      <c r="AA378" s="597"/>
    </row>
    <row r="379" spans="1:27" s="393" customFormat="1" ht="11.25" customHeight="1">
      <c r="A379" s="805"/>
      <c r="B379" s="360" t="s">
        <v>491</v>
      </c>
      <c r="C379" s="442"/>
      <c r="D379" s="442"/>
      <c r="E379" s="488" t="s">
        <v>497</v>
      </c>
      <c r="F379" s="488" t="s">
        <v>488</v>
      </c>
      <c r="G379" s="430">
        <v>1</v>
      </c>
      <c r="H379" s="588">
        <v>820</v>
      </c>
      <c r="I379" s="614"/>
      <c r="J379" s="615"/>
      <c r="K379" s="616"/>
      <c r="L379" s="617"/>
      <c r="M379" s="618"/>
      <c r="N379" s="619"/>
      <c r="O379" s="650"/>
      <c r="P379" s="651"/>
      <c r="Q379" s="662"/>
      <c r="R379" s="352"/>
      <c r="S379" s="620"/>
      <c r="T379" s="711"/>
      <c r="U379" s="719">
        <f t="shared" si="130"/>
        <v>0</v>
      </c>
      <c r="V379" s="801"/>
      <c r="W379" s="781">
        <f t="shared" si="131"/>
        <v>0</v>
      </c>
      <c r="X379" s="802"/>
      <c r="Y379" s="781">
        <f t="shared" si="132"/>
        <v>0</v>
      </c>
      <c r="Z379" s="803"/>
      <c r="AA379" s="597"/>
    </row>
    <row r="380" spans="1:27" s="393" customFormat="1" ht="11.25" customHeight="1">
      <c r="A380" s="806"/>
      <c r="B380" s="361" t="s">
        <v>498</v>
      </c>
      <c r="C380" s="431">
        <f>SUM(C374:C376)</f>
        <v>11</v>
      </c>
      <c r="D380" s="470"/>
      <c r="E380" s="489" t="s">
        <v>490</v>
      </c>
      <c r="F380" s="489" t="s">
        <v>51</v>
      </c>
      <c r="G380" s="431">
        <v>6</v>
      </c>
      <c r="H380" s="589">
        <f>SUM(H374:H379)</f>
        <v>1824</v>
      </c>
      <c r="I380" s="622"/>
      <c r="J380" s="623"/>
      <c r="K380" s="624"/>
      <c r="L380" s="625"/>
      <c r="M380" s="626"/>
      <c r="N380" s="627"/>
      <c r="O380" s="652"/>
      <c r="P380" s="653"/>
      <c r="Q380" s="662"/>
      <c r="R380" s="353"/>
      <c r="S380" s="628"/>
      <c r="T380" s="711"/>
      <c r="U380" s="720">
        <f t="shared" si="130"/>
        <v>0</v>
      </c>
      <c r="V380" s="808"/>
      <c r="W380" s="782">
        <f t="shared" si="131"/>
        <v>0</v>
      </c>
      <c r="X380" s="802"/>
      <c r="Y380" s="782">
        <f t="shared" si="132"/>
        <v>0</v>
      </c>
      <c r="Z380" s="803"/>
      <c r="AA380" s="597"/>
    </row>
    <row r="381" spans="1:27" s="393" customFormat="1" ht="11.25" customHeight="1">
      <c r="A381" s="812"/>
      <c r="B381" s="354"/>
      <c r="C381" s="354"/>
      <c r="D381" s="354"/>
      <c r="E381" s="354"/>
      <c r="F381" s="354"/>
      <c r="G381" s="354"/>
      <c r="H381" s="566"/>
      <c r="I381" s="354"/>
      <c r="J381" s="354"/>
      <c r="K381" s="354"/>
      <c r="L381" s="354"/>
      <c r="M381" s="354"/>
      <c r="N381" s="354"/>
      <c r="O381" s="637"/>
      <c r="P381" s="637"/>
      <c r="Q381" s="374"/>
      <c r="R381" s="638"/>
      <c r="S381" s="354"/>
      <c r="T381" s="391"/>
      <c r="U381" s="721"/>
      <c r="V381" s="791"/>
      <c r="W381" s="789"/>
      <c r="X381" s="817"/>
      <c r="Y381" s="784"/>
      <c r="Z381" s="597"/>
      <c r="AA381" s="597"/>
    </row>
    <row r="382" spans="1:27" s="393" customFormat="1" ht="11.25" customHeight="1">
      <c r="A382" s="815" t="s">
        <v>425</v>
      </c>
      <c r="B382" s="369" t="s">
        <v>499</v>
      </c>
      <c r="C382" s="443"/>
      <c r="D382" s="443"/>
      <c r="E382" s="496" t="s">
        <v>500</v>
      </c>
      <c r="F382" s="514" t="s">
        <v>501</v>
      </c>
      <c r="G382" s="538">
        <v>1</v>
      </c>
      <c r="H382" s="582">
        <v>165</v>
      </c>
      <c r="I382" s="722"/>
      <c r="J382" s="723"/>
      <c r="K382" s="724"/>
      <c r="L382" s="725"/>
      <c r="M382" s="726"/>
      <c r="N382" s="727"/>
      <c r="O382" s="728"/>
      <c r="P382" s="729"/>
      <c r="Q382" s="730"/>
      <c r="R382" s="731"/>
      <c r="S382" s="732"/>
      <c r="T382" s="733"/>
      <c r="U382" s="718">
        <f t="shared" ref="U382:U389" si="133">SUM(I382:P382,S382)*H382</f>
        <v>0</v>
      </c>
      <c r="V382" s="811"/>
      <c r="W382" s="780">
        <f t="shared" ref="W382:W389" si="134">SUM(I382:P382,S382)*G382</f>
        <v>0</v>
      </c>
      <c r="X382" s="818"/>
      <c r="Y382" s="780">
        <f t="shared" ref="Y382:Y389" si="135">SUM(I382:P382,S382)*D382</f>
        <v>0</v>
      </c>
      <c r="Z382" s="819"/>
      <c r="AA382" s="776"/>
    </row>
    <row r="383" spans="1:27" s="393" customFormat="1" ht="11.25" customHeight="1">
      <c r="A383" s="804"/>
      <c r="B383" s="370" t="s">
        <v>499</v>
      </c>
      <c r="C383" s="444"/>
      <c r="D383" s="444"/>
      <c r="E383" s="497" t="s">
        <v>502</v>
      </c>
      <c r="F383" s="515" t="s">
        <v>503</v>
      </c>
      <c r="G383" s="539">
        <v>1</v>
      </c>
      <c r="H383" s="583">
        <v>165</v>
      </c>
      <c r="I383" s="734"/>
      <c r="J383" s="735"/>
      <c r="K383" s="736"/>
      <c r="L383" s="737"/>
      <c r="M383" s="738"/>
      <c r="N383" s="739"/>
      <c r="O383" s="740"/>
      <c r="P383" s="741"/>
      <c r="Q383" s="730"/>
      <c r="R383" s="742"/>
      <c r="S383" s="743"/>
      <c r="T383" s="733"/>
      <c r="U383" s="719">
        <f t="shared" si="133"/>
        <v>0</v>
      </c>
      <c r="V383" s="811"/>
      <c r="W383" s="781">
        <f t="shared" si="134"/>
        <v>0</v>
      </c>
      <c r="X383" s="818"/>
      <c r="Y383" s="781">
        <f t="shared" si="135"/>
        <v>0</v>
      </c>
      <c r="Z383" s="819"/>
      <c r="AA383" s="776"/>
    </row>
    <row r="384" spans="1:27" s="393" customFormat="1" ht="11.25" customHeight="1">
      <c r="A384" s="805"/>
      <c r="B384" s="370" t="s">
        <v>499</v>
      </c>
      <c r="C384" s="444"/>
      <c r="D384" s="444"/>
      <c r="E384" s="497" t="s">
        <v>504</v>
      </c>
      <c r="F384" s="515" t="s">
        <v>505</v>
      </c>
      <c r="G384" s="539">
        <v>1</v>
      </c>
      <c r="H384" s="583">
        <v>380</v>
      </c>
      <c r="I384" s="734"/>
      <c r="J384" s="735"/>
      <c r="K384" s="736"/>
      <c r="L384" s="737"/>
      <c r="M384" s="738"/>
      <c r="N384" s="739"/>
      <c r="O384" s="740"/>
      <c r="P384" s="741"/>
      <c r="Q384" s="730"/>
      <c r="R384" s="742"/>
      <c r="S384" s="743"/>
      <c r="T384" s="733"/>
      <c r="U384" s="719">
        <f t="shared" si="133"/>
        <v>0</v>
      </c>
      <c r="V384" s="811"/>
      <c r="W384" s="781">
        <f t="shared" si="134"/>
        <v>0</v>
      </c>
      <c r="X384" s="818"/>
      <c r="Y384" s="781">
        <f t="shared" si="135"/>
        <v>0</v>
      </c>
      <c r="Z384" s="819"/>
      <c r="AA384" s="776"/>
    </row>
    <row r="385" spans="1:27" s="393" customFormat="1" ht="11.25" customHeight="1">
      <c r="A385" s="805"/>
      <c r="B385" s="370" t="s">
        <v>499</v>
      </c>
      <c r="C385" s="444"/>
      <c r="D385" s="444"/>
      <c r="E385" s="497" t="s">
        <v>506</v>
      </c>
      <c r="F385" s="515" t="s">
        <v>507</v>
      </c>
      <c r="G385" s="539">
        <v>1</v>
      </c>
      <c r="H385" s="583">
        <v>380</v>
      </c>
      <c r="I385" s="734"/>
      <c r="J385" s="735"/>
      <c r="K385" s="736"/>
      <c r="L385" s="737"/>
      <c r="M385" s="738"/>
      <c r="N385" s="739"/>
      <c r="O385" s="740"/>
      <c r="P385" s="741"/>
      <c r="Q385" s="730"/>
      <c r="R385" s="742"/>
      <c r="S385" s="743"/>
      <c r="T385" s="733"/>
      <c r="U385" s="719">
        <f t="shared" si="133"/>
        <v>0</v>
      </c>
      <c r="V385" s="811"/>
      <c r="W385" s="781">
        <f t="shared" si="134"/>
        <v>0</v>
      </c>
      <c r="X385" s="818"/>
      <c r="Y385" s="781">
        <f t="shared" si="135"/>
        <v>0</v>
      </c>
      <c r="Z385" s="819"/>
      <c r="AA385" s="776"/>
    </row>
    <row r="386" spans="1:27" s="393" customFormat="1" ht="11.25" customHeight="1">
      <c r="A386" s="805"/>
      <c r="B386" s="370" t="s">
        <v>499</v>
      </c>
      <c r="C386" s="444"/>
      <c r="D386" s="444"/>
      <c r="E386" s="497" t="s">
        <v>508</v>
      </c>
      <c r="F386" s="515" t="s">
        <v>509</v>
      </c>
      <c r="G386" s="539">
        <v>1</v>
      </c>
      <c r="H386" s="583">
        <v>380</v>
      </c>
      <c r="I386" s="734"/>
      <c r="J386" s="735"/>
      <c r="K386" s="736"/>
      <c r="L386" s="737"/>
      <c r="M386" s="738"/>
      <c r="N386" s="739"/>
      <c r="O386" s="740"/>
      <c r="P386" s="741"/>
      <c r="Q386" s="730"/>
      <c r="R386" s="742"/>
      <c r="S386" s="743"/>
      <c r="T386" s="733"/>
      <c r="U386" s="719">
        <f t="shared" si="133"/>
        <v>0</v>
      </c>
      <c r="V386" s="811"/>
      <c r="W386" s="781">
        <f t="shared" si="134"/>
        <v>0</v>
      </c>
      <c r="X386" s="818"/>
      <c r="Y386" s="781">
        <f t="shared" si="135"/>
        <v>0</v>
      </c>
      <c r="Z386" s="819"/>
      <c r="AA386" s="776"/>
    </row>
    <row r="387" spans="1:27" s="393" customFormat="1" ht="11.25" customHeight="1">
      <c r="A387" s="805"/>
      <c r="B387" s="370" t="s">
        <v>499</v>
      </c>
      <c r="C387" s="444"/>
      <c r="D387" s="444"/>
      <c r="E387" s="497" t="s">
        <v>510</v>
      </c>
      <c r="F387" s="515" t="s">
        <v>511</v>
      </c>
      <c r="G387" s="539">
        <v>1</v>
      </c>
      <c r="H387" s="583">
        <v>380</v>
      </c>
      <c r="I387" s="734"/>
      <c r="J387" s="735"/>
      <c r="K387" s="736"/>
      <c r="L387" s="737"/>
      <c r="M387" s="738"/>
      <c r="N387" s="739"/>
      <c r="O387" s="740"/>
      <c r="P387" s="741"/>
      <c r="Q387" s="730"/>
      <c r="R387" s="742"/>
      <c r="S387" s="743"/>
      <c r="T387" s="733"/>
      <c r="U387" s="719">
        <f t="shared" si="133"/>
        <v>0</v>
      </c>
      <c r="V387" s="811"/>
      <c r="W387" s="781">
        <f t="shared" si="134"/>
        <v>0</v>
      </c>
      <c r="X387" s="818"/>
      <c r="Y387" s="781">
        <f t="shared" si="135"/>
        <v>0</v>
      </c>
      <c r="Z387" s="819"/>
      <c r="AA387" s="776"/>
    </row>
    <row r="388" spans="1:27" s="393" customFormat="1" ht="11.25" customHeight="1">
      <c r="A388" s="805"/>
      <c r="B388" s="372" t="s">
        <v>499</v>
      </c>
      <c r="C388" s="445"/>
      <c r="D388" s="445"/>
      <c r="E388" s="498" t="s">
        <v>512</v>
      </c>
      <c r="F388" s="516" t="s">
        <v>513</v>
      </c>
      <c r="G388" s="540">
        <v>1</v>
      </c>
      <c r="H388" s="590">
        <v>445</v>
      </c>
      <c r="I388" s="744"/>
      <c r="J388" s="745"/>
      <c r="K388" s="746"/>
      <c r="L388" s="747"/>
      <c r="M388" s="748"/>
      <c r="N388" s="749"/>
      <c r="O388" s="750"/>
      <c r="P388" s="751"/>
      <c r="Q388" s="730"/>
      <c r="R388" s="752"/>
      <c r="S388" s="753"/>
      <c r="T388" s="733"/>
      <c r="U388" s="719">
        <f t="shared" si="133"/>
        <v>0</v>
      </c>
      <c r="V388" s="811"/>
      <c r="W388" s="781">
        <f t="shared" si="134"/>
        <v>0</v>
      </c>
      <c r="X388" s="818"/>
      <c r="Y388" s="781">
        <f t="shared" si="135"/>
        <v>0</v>
      </c>
      <c r="Z388" s="819"/>
      <c r="AA388" s="776"/>
    </row>
    <row r="389" spans="1:27" s="393" customFormat="1" ht="11.25" customHeight="1">
      <c r="A389" s="806"/>
      <c r="B389" s="373" t="s">
        <v>514</v>
      </c>
      <c r="C389" s="424">
        <f>SUM(C382:C388)</f>
        <v>0</v>
      </c>
      <c r="D389" s="471"/>
      <c r="E389" s="490" t="s">
        <v>515</v>
      </c>
      <c r="F389" s="490" t="s">
        <v>516</v>
      </c>
      <c r="G389" s="541">
        <v>8</v>
      </c>
      <c r="H389" s="570">
        <f>SUM(H382:H388)</f>
        <v>2295</v>
      </c>
      <c r="I389" s="754"/>
      <c r="J389" s="755"/>
      <c r="K389" s="756"/>
      <c r="L389" s="757"/>
      <c r="M389" s="758"/>
      <c r="N389" s="759"/>
      <c r="O389" s="760"/>
      <c r="P389" s="761"/>
      <c r="Q389" s="730"/>
      <c r="R389" s="762"/>
      <c r="S389" s="763"/>
      <c r="T389" s="733"/>
      <c r="U389" s="720">
        <f t="shared" si="133"/>
        <v>0</v>
      </c>
      <c r="V389" s="811"/>
      <c r="W389" s="782">
        <f t="shared" si="134"/>
        <v>0</v>
      </c>
      <c r="X389" s="818"/>
      <c r="Y389" s="782">
        <f t="shared" si="135"/>
        <v>0</v>
      </c>
      <c r="Z389" s="819"/>
      <c r="AA389" s="776"/>
    </row>
    <row r="390" spans="1:27" ht="11.25" customHeight="1">
      <c r="A390" s="89"/>
      <c r="B390" s="355"/>
      <c r="C390" s="355"/>
      <c r="D390" s="355"/>
      <c r="E390" s="355"/>
      <c r="F390" s="355"/>
      <c r="G390" s="355"/>
      <c r="H390" s="585"/>
      <c r="I390" s="190"/>
      <c r="J390" s="190"/>
      <c r="K390" s="190"/>
      <c r="L390" s="190"/>
      <c r="M390" s="290"/>
      <c r="N390" s="190"/>
      <c r="O390" s="291"/>
      <c r="P390" s="291"/>
      <c r="Q390" s="193"/>
      <c r="R390" s="292"/>
      <c r="S390" s="190"/>
      <c r="T390" s="391"/>
      <c r="U390" s="764"/>
      <c r="V390" s="28"/>
      <c r="W390" s="790"/>
      <c r="X390" s="95"/>
      <c r="Y390" s="786"/>
      <c r="Z390" s="74"/>
      <c r="AA390" s="74"/>
    </row>
    <row r="391" spans="1:27" ht="11.25" customHeight="1">
      <c r="A391" s="89"/>
      <c r="B391" s="374"/>
      <c r="C391" s="374"/>
      <c r="D391" s="374"/>
      <c r="E391" s="374"/>
      <c r="F391" s="374"/>
      <c r="G391" s="374"/>
      <c r="H391" s="591"/>
      <c r="I391" s="193"/>
      <c r="J391" s="193"/>
      <c r="K391" s="193"/>
      <c r="L391" s="193"/>
      <c r="M391" s="309"/>
      <c r="N391" s="193"/>
      <c r="O391" s="279"/>
      <c r="P391" s="279"/>
      <c r="Q391" s="193"/>
      <c r="R391" s="310"/>
      <c r="S391" s="193"/>
      <c r="T391" s="391"/>
      <c r="U391" s="765"/>
      <c r="V391" s="28"/>
      <c r="W391" s="791"/>
      <c r="X391" s="95"/>
      <c r="Y391" s="597"/>
      <c r="Z391" s="74"/>
      <c r="AA391" s="74"/>
    </row>
    <row r="392" spans="1:27" ht="11.25" customHeight="1">
      <c r="A392" s="89"/>
      <c r="B392" s="374"/>
      <c r="C392" s="374"/>
      <c r="D392" s="374"/>
      <c r="E392" s="374"/>
      <c r="F392" s="374"/>
      <c r="G392" s="374"/>
      <c r="H392" s="591"/>
      <c r="I392" s="193"/>
      <c r="J392" s="193"/>
      <c r="K392" s="193"/>
      <c r="L392" s="193"/>
      <c r="M392" s="309"/>
      <c r="N392" s="193"/>
      <c r="O392" s="279"/>
      <c r="P392" s="279"/>
      <c r="Q392" s="193"/>
      <c r="R392" s="310"/>
      <c r="S392" s="193"/>
      <c r="T392" s="391"/>
      <c r="U392" s="766"/>
      <c r="V392" s="94"/>
      <c r="W392" s="792"/>
      <c r="X392" s="74"/>
      <c r="Y392" s="597"/>
      <c r="Z392" s="74"/>
      <c r="AA392" s="74"/>
    </row>
    <row r="393" spans="1:27" ht="11.25" customHeight="1">
      <c r="A393" s="84"/>
      <c r="B393" s="371" t="s">
        <v>517</v>
      </c>
      <c r="C393" s="446"/>
      <c r="D393" s="446"/>
      <c r="E393" s="441"/>
      <c r="F393" s="441"/>
      <c r="G393" s="441"/>
      <c r="H393" s="592"/>
      <c r="I393" s="204"/>
      <c r="J393" s="204"/>
      <c r="K393" s="204"/>
      <c r="L393" s="204"/>
      <c r="M393" s="293"/>
      <c r="N393" s="204"/>
      <c r="O393" s="294"/>
      <c r="P393" s="294"/>
      <c r="Q393" s="193"/>
      <c r="R393" s="295"/>
      <c r="S393" s="204"/>
      <c r="T393" s="391"/>
      <c r="U393" s="767"/>
      <c r="V393" s="74"/>
      <c r="W393" s="787"/>
      <c r="X393" s="74"/>
      <c r="Y393" s="787"/>
      <c r="Z393" s="74"/>
      <c r="AA393" s="74"/>
    </row>
    <row r="394" spans="1:27" ht="11.25" customHeight="1">
      <c r="A394" s="80"/>
      <c r="B394" s="351" t="s">
        <v>518</v>
      </c>
      <c r="C394" s="400">
        <v>21.23</v>
      </c>
      <c r="D394" s="408">
        <f>0.453592*C394</f>
        <v>9.6297581599999997</v>
      </c>
      <c r="E394" s="499" t="s">
        <v>519</v>
      </c>
      <c r="F394" s="479" t="s">
        <v>520</v>
      </c>
      <c r="G394" s="425">
        <v>35</v>
      </c>
      <c r="H394" s="551">
        <v>337</v>
      </c>
      <c r="I394" s="241"/>
      <c r="J394" s="242"/>
      <c r="K394" s="243"/>
      <c r="L394" s="244"/>
      <c r="M394" s="245"/>
      <c r="N394" s="246"/>
      <c r="O394" s="282"/>
      <c r="P394" s="283"/>
      <c r="Q394" s="296"/>
      <c r="R394" s="186"/>
      <c r="S394" s="250"/>
      <c r="T394" s="711"/>
      <c r="U394" s="718">
        <f>SUM(I394:P394,S394)*H394</f>
        <v>0</v>
      </c>
      <c r="V394" s="86"/>
      <c r="W394" s="780">
        <f>SUM(I394:P394,S394)*G394</f>
        <v>0</v>
      </c>
      <c r="X394" s="81"/>
      <c r="Y394" s="780">
        <f>SUM(I394:P394,S394)*D394</f>
        <v>0</v>
      </c>
      <c r="Z394" s="82"/>
      <c r="AA394" s="74"/>
    </row>
    <row r="395" spans="1:27" ht="11.25" customHeight="1">
      <c r="A395" s="80"/>
      <c r="B395" s="352" t="s">
        <v>521</v>
      </c>
      <c r="C395" s="409">
        <v>8.66</v>
      </c>
      <c r="D395" s="401">
        <f>0.453592*C395</f>
        <v>3.9281067200000002</v>
      </c>
      <c r="E395" s="500" t="s">
        <v>522</v>
      </c>
      <c r="F395" s="480" t="s">
        <v>520</v>
      </c>
      <c r="G395" s="426">
        <v>80</v>
      </c>
      <c r="H395" s="555">
        <v>314</v>
      </c>
      <c r="I395" s="251"/>
      <c r="J395" s="252"/>
      <c r="K395" s="253"/>
      <c r="L395" s="254"/>
      <c r="M395" s="255"/>
      <c r="N395" s="256"/>
      <c r="O395" s="284"/>
      <c r="P395" s="285"/>
      <c r="Q395" s="296"/>
      <c r="R395" s="187"/>
      <c r="S395" s="259"/>
      <c r="T395" s="711"/>
      <c r="U395" s="719">
        <f>SUM(I395:P395,S395)*H395</f>
        <v>0</v>
      </c>
      <c r="V395" s="86"/>
      <c r="W395" s="781">
        <f>SUM(I395:P395,S395)*G395</f>
        <v>0</v>
      </c>
      <c r="X395" s="81"/>
      <c r="Y395" s="781">
        <f>SUM(I395:P395,S395)*D395</f>
        <v>0</v>
      </c>
      <c r="Z395" s="82"/>
      <c r="AA395" s="74"/>
    </row>
    <row r="396" spans="1:27" ht="11.25" customHeight="1">
      <c r="A396" s="80"/>
      <c r="B396" s="352" t="s">
        <v>523</v>
      </c>
      <c r="C396" s="409">
        <v>32.71</v>
      </c>
      <c r="D396" s="401">
        <f>0.453592*C396</f>
        <v>14.836994320000001</v>
      </c>
      <c r="E396" s="500" t="s">
        <v>524</v>
      </c>
      <c r="F396" s="480" t="s">
        <v>520</v>
      </c>
      <c r="G396" s="426">
        <v>80</v>
      </c>
      <c r="H396" s="555">
        <v>621</v>
      </c>
      <c r="I396" s="251"/>
      <c r="J396" s="252"/>
      <c r="K396" s="253"/>
      <c r="L396" s="254"/>
      <c r="M396" s="255"/>
      <c r="N396" s="256"/>
      <c r="O396" s="284"/>
      <c r="P396" s="285"/>
      <c r="Q396" s="296"/>
      <c r="R396" s="188"/>
      <c r="S396" s="268"/>
      <c r="T396" s="711"/>
      <c r="U396" s="719">
        <f>SUM(I396:P396,S396)*H396</f>
        <v>0</v>
      </c>
      <c r="V396" s="86"/>
      <c r="W396" s="781">
        <f>SUM(I396:P396,S396)*G396</f>
        <v>0</v>
      </c>
      <c r="X396" s="81"/>
      <c r="Y396" s="781">
        <f>SUM(I396:P396,S396)*D396</f>
        <v>0</v>
      </c>
      <c r="Z396" s="82"/>
      <c r="AA396" s="74"/>
    </row>
    <row r="397" spans="1:27" ht="11.25" customHeight="1">
      <c r="A397" s="80"/>
      <c r="B397" s="353" t="s">
        <v>525</v>
      </c>
      <c r="C397" s="405">
        <v>42.42</v>
      </c>
      <c r="D397" s="402">
        <f>0.453592*C397</f>
        <v>19.241372640000002</v>
      </c>
      <c r="E397" s="501" t="s">
        <v>526</v>
      </c>
      <c r="F397" s="481" t="s">
        <v>520</v>
      </c>
      <c r="G397" s="427">
        <v>50</v>
      </c>
      <c r="H397" s="556">
        <v>604</v>
      </c>
      <c r="I397" s="260"/>
      <c r="J397" s="261"/>
      <c r="K397" s="262"/>
      <c r="L397" s="263"/>
      <c r="M397" s="264"/>
      <c r="N397" s="265"/>
      <c r="O397" s="286"/>
      <c r="P397" s="287"/>
      <c r="Q397" s="296"/>
      <c r="R397" s="185"/>
      <c r="S397" s="277"/>
      <c r="T397" s="711"/>
      <c r="U397" s="720">
        <f>SUM(I397:P397,S397)*H397</f>
        <v>0</v>
      </c>
      <c r="V397" s="86"/>
      <c r="W397" s="782">
        <f>SUM(I397:P397,S397)*G397</f>
        <v>0</v>
      </c>
      <c r="X397" s="81"/>
      <c r="Y397" s="782">
        <f>SUM(I397:P397,S397)*D397</f>
        <v>0</v>
      </c>
      <c r="Z397" s="82"/>
      <c r="AA397" s="74"/>
    </row>
    <row r="398" spans="1:27" ht="15.75" customHeight="1">
      <c r="A398" s="96"/>
      <c r="B398" s="375"/>
      <c r="C398" s="447"/>
      <c r="D398" s="447"/>
      <c r="E398" s="502"/>
      <c r="F398" s="517"/>
      <c r="G398" s="375"/>
      <c r="H398" s="344"/>
      <c r="I398" s="194"/>
      <c r="J398" s="194"/>
      <c r="K398" s="194"/>
      <c r="L398" s="194"/>
      <c r="M398" s="194"/>
      <c r="N398" s="194"/>
      <c r="O398" s="311"/>
      <c r="P398" s="311"/>
      <c r="Q398" s="312"/>
      <c r="R398" s="313"/>
      <c r="S398" s="194"/>
      <c r="T398" s="768"/>
      <c r="U398" s="769"/>
      <c r="V398" s="97"/>
      <c r="W398" s="793"/>
      <c r="X398" s="8"/>
      <c r="Y398" s="799"/>
      <c r="Z398" s="8"/>
      <c r="AA398" s="8"/>
    </row>
    <row r="399" spans="1:27" ht="15.75" hidden="1" customHeight="1">
      <c r="A399" s="10"/>
      <c r="B399" s="376"/>
      <c r="C399" s="384"/>
      <c r="D399" s="384"/>
      <c r="E399" s="503"/>
      <c r="F399" s="518"/>
      <c r="G399" s="376"/>
      <c r="H399" s="593"/>
      <c r="I399" s="195"/>
      <c r="J399" s="195"/>
      <c r="K399" s="195"/>
      <c r="L399" s="195"/>
      <c r="M399" s="195"/>
      <c r="N399" s="195"/>
      <c r="O399" s="314"/>
      <c r="P399" s="314"/>
      <c r="Q399" s="195"/>
      <c r="R399" s="315"/>
      <c r="S399" s="195"/>
      <c r="T399" s="379"/>
      <c r="U399" s="770"/>
      <c r="V399" s="10"/>
      <c r="W399" s="794"/>
      <c r="X399" s="99"/>
      <c r="Y399" s="776"/>
      <c r="Z399" s="8"/>
      <c r="AA399" s="8"/>
    </row>
    <row r="400" spans="1:27" ht="15.75" hidden="1" customHeight="1">
      <c r="A400" s="10"/>
      <c r="B400" s="376"/>
      <c r="C400" s="384"/>
      <c r="D400" s="384"/>
      <c r="E400" s="503"/>
      <c r="F400" s="518"/>
      <c r="G400" s="376"/>
      <c r="H400" s="593"/>
      <c r="I400" s="195"/>
      <c r="J400" s="195"/>
      <c r="K400" s="195"/>
      <c r="L400" s="195"/>
      <c r="M400" s="195"/>
      <c r="N400" s="195"/>
      <c r="O400" s="314"/>
      <c r="P400" s="314"/>
      <c r="Q400" s="195"/>
      <c r="R400" s="315"/>
      <c r="S400" s="195"/>
      <c r="T400" s="379"/>
      <c r="U400" s="770"/>
      <c r="V400" s="10"/>
      <c r="W400" s="794"/>
      <c r="X400" s="99"/>
      <c r="Y400" s="776"/>
      <c r="Z400" s="8"/>
      <c r="AA400" s="8"/>
    </row>
    <row r="401" spans="1:27" ht="13.5" customHeight="1">
      <c r="A401" s="100"/>
      <c r="B401" s="377"/>
      <c r="C401" s="448"/>
      <c r="D401" s="472"/>
      <c r="E401" s="472"/>
      <c r="F401" s="472"/>
      <c r="G401" s="472"/>
      <c r="H401" s="472"/>
      <c r="I401" s="209"/>
      <c r="J401" s="209"/>
      <c r="K401" s="209"/>
      <c r="L401" s="209"/>
      <c r="M401" s="209"/>
      <c r="N401" s="209"/>
      <c r="O401" s="209"/>
      <c r="P401" s="209"/>
      <c r="Q401" s="209"/>
      <c r="R401" s="209"/>
      <c r="S401" s="209"/>
      <c r="T401" s="472"/>
      <c r="U401" s="506"/>
      <c r="V401" s="10"/>
      <c r="W401" s="794"/>
      <c r="X401" s="99"/>
      <c r="Y401" s="776"/>
      <c r="Z401" s="8"/>
      <c r="AA401" s="8"/>
    </row>
    <row r="402" spans="1:27" ht="13.5" customHeight="1">
      <c r="A402" s="100"/>
      <c r="B402" s="378"/>
      <c r="C402" s="449"/>
      <c r="D402" s="449"/>
      <c r="E402" s="449"/>
      <c r="F402" s="449"/>
      <c r="G402" s="449"/>
      <c r="H402" s="449"/>
      <c r="I402" s="206"/>
      <c r="J402" s="206"/>
      <c r="K402" s="206"/>
      <c r="L402" s="206"/>
      <c r="M402" s="206"/>
      <c r="N402" s="206"/>
      <c r="O402" s="206"/>
      <c r="P402" s="206"/>
      <c r="Q402" s="206"/>
      <c r="R402" s="206"/>
      <c r="S402" s="206"/>
      <c r="T402" s="449"/>
      <c r="U402" s="507"/>
      <c r="V402" s="10"/>
      <c r="W402" s="794"/>
      <c r="X402" s="99"/>
      <c r="Y402" s="776"/>
      <c r="Z402" s="8"/>
      <c r="AA402" s="8"/>
    </row>
    <row r="403" spans="1:27" ht="15.75" hidden="1" customHeight="1">
      <c r="A403" s="101"/>
      <c r="B403" s="379"/>
      <c r="C403" s="379"/>
      <c r="D403" s="379"/>
      <c r="E403" s="379"/>
      <c r="F403" s="379"/>
      <c r="G403" s="379"/>
      <c r="H403" s="379"/>
      <c r="I403" s="196"/>
      <c r="J403" s="196"/>
      <c r="K403" s="196"/>
      <c r="L403" s="196"/>
      <c r="M403" s="196"/>
      <c r="N403" s="196"/>
      <c r="O403" s="196"/>
      <c r="P403" s="196"/>
      <c r="Q403" s="196"/>
      <c r="R403" s="196"/>
      <c r="S403" s="196"/>
      <c r="T403" s="379"/>
      <c r="U403" s="384"/>
      <c r="V403" s="10"/>
      <c r="W403" s="794"/>
      <c r="X403" s="99"/>
      <c r="Y403" s="776"/>
      <c r="Z403" s="8"/>
      <c r="AA403" s="8"/>
    </row>
    <row r="404" spans="1:27" ht="15.75" hidden="1" customHeight="1">
      <c r="A404" s="101"/>
      <c r="B404" s="379"/>
      <c r="C404" s="379"/>
      <c r="D404" s="379"/>
      <c r="E404" s="379"/>
      <c r="F404" s="519"/>
      <c r="G404" s="542"/>
      <c r="H404" s="505"/>
      <c r="I404" s="214"/>
      <c r="J404" s="196"/>
      <c r="K404" s="196"/>
      <c r="L404" s="196"/>
      <c r="M404" s="196"/>
      <c r="N404" s="196"/>
      <c r="O404" s="196"/>
      <c r="P404" s="196"/>
      <c r="Q404" s="196"/>
      <c r="R404" s="196"/>
      <c r="S404" s="196"/>
      <c r="T404" s="379"/>
      <c r="U404" s="384"/>
      <c r="V404" s="10"/>
      <c r="W404" s="794"/>
      <c r="X404" s="99"/>
      <c r="Y404" s="776"/>
      <c r="Z404" s="8"/>
      <c r="AA404" s="8"/>
    </row>
    <row r="405" spans="1:27" ht="15.75" hidden="1" customHeight="1">
      <c r="A405" s="101"/>
      <c r="B405" s="380"/>
      <c r="C405" s="450"/>
      <c r="D405" s="473"/>
      <c r="E405" s="504"/>
      <c r="F405" s="520"/>
      <c r="G405" s="543"/>
      <c r="H405" s="505"/>
      <c r="I405" s="196"/>
      <c r="J405" s="215"/>
      <c r="K405" s="207"/>
      <c r="L405" s="210"/>
      <c r="M405" s="212"/>
      <c r="N405" s="196"/>
      <c r="O405" s="316"/>
      <c r="P405" s="207"/>
      <c r="Q405" s="210"/>
      <c r="R405" s="210"/>
      <c r="S405" s="210"/>
      <c r="T405" s="504"/>
      <c r="U405" s="384"/>
      <c r="V405" s="10"/>
      <c r="W405" s="794"/>
      <c r="X405" s="99"/>
      <c r="Y405" s="776"/>
      <c r="Z405" s="8"/>
      <c r="AA405" s="8"/>
    </row>
    <row r="406" spans="1:27" ht="19.5" hidden="1" customHeight="1">
      <c r="A406" s="101"/>
      <c r="B406" s="376"/>
      <c r="C406" s="451"/>
      <c r="D406" s="474"/>
      <c r="E406" s="505"/>
      <c r="F406" s="379"/>
      <c r="G406" s="384"/>
      <c r="H406" s="384"/>
      <c r="I406" s="196"/>
      <c r="J406" s="317"/>
      <c r="K406" s="318"/>
      <c r="L406" s="207"/>
      <c r="M406" s="212"/>
      <c r="N406" s="196"/>
      <c r="O406" s="319"/>
      <c r="P406" s="207"/>
      <c r="Q406" s="210"/>
      <c r="R406" s="210"/>
      <c r="S406" s="210"/>
      <c r="T406" s="504"/>
      <c r="U406" s="384"/>
      <c r="V406" s="10"/>
      <c r="W406" s="794"/>
      <c r="X406" s="99"/>
      <c r="Y406" s="776"/>
      <c r="Z406" s="8"/>
      <c r="AA406" s="8"/>
    </row>
    <row r="407" spans="1:27" ht="19.5" hidden="1" customHeight="1">
      <c r="A407" s="101"/>
      <c r="B407" s="376"/>
      <c r="C407" s="451"/>
      <c r="D407" s="474"/>
      <c r="E407" s="505"/>
      <c r="F407" s="379"/>
      <c r="G407" s="384"/>
      <c r="H407" s="384"/>
      <c r="I407" s="196"/>
      <c r="J407" s="317"/>
      <c r="K407" s="320"/>
      <c r="L407" s="207"/>
      <c r="M407" s="212"/>
      <c r="N407" s="196"/>
      <c r="O407" s="196"/>
      <c r="P407" s="196"/>
      <c r="Q407" s="196"/>
      <c r="R407" s="196"/>
      <c r="S407" s="196"/>
      <c r="T407" s="379"/>
      <c r="U407" s="384"/>
      <c r="V407" s="10"/>
      <c r="W407" s="794"/>
      <c r="X407" s="99"/>
      <c r="Y407" s="776"/>
      <c r="Z407" s="8"/>
      <c r="AA407" s="8"/>
    </row>
    <row r="408" spans="1:27" ht="19.5" hidden="1" customHeight="1">
      <c r="A408" s="101"/>
      <c r="B408" s="376"/>
      <c r="C408" s="451"/>
      <c r="D408" s="474"/>
      <c r="E408" s="505"/>
      <c r="F408" s="379"/>
      <c r="G408" s="384"/>
      <c r="H408" s="384"/>
      <c r="I408" s="196"/>
      <c r="J408" s="317"/>
      <c r="K408" s="318"/>
      <c r="L408" s="207"/>
      <c r="M408" s="212"/>
      <c r="N408" s="196"/>
      <c r="O408" s="321"/>
      <c r="P408" s="318"/>
      <c r="Q408" s="207"/>
      <c r="R408" s="210"/>
      <c r="S408" s="210"/>
      <c r="T408" s="504"/>
      <c r="U408" s="384"/>
      <c r="V408" s="10"/>
      <c r="W408" s="794"/>
      <c r="X408" s="99"/>
      <c r="Y408" s="776"/>
      <c r="Z408" s="8"/>
      <c r="AA408" s="8"/>
    </row>
    <row r="409" spans="1:27" ht="19.5" hidden="1" customHeight="1">
      <c r="A409" s="101"/>
      <c r="B409" s="376"/>
      <c r="C409" s="451"/>
      <c r="D409" s="474"/>
      <c r="E409" s="505"/>
      <c r="F409" s="379"/>
      <c r="G409" s="384"/>
      <c r="H409" s="384"/>
      <c r="I409" s="196"/>
      <c r="J409" s="196"/>
      <c r="K409" s="196"/>
      <c r="L409" s="196"/>
      <c r="M409" s="196"/>
      <c r="N409" s="196"/>
      <c r="O409" s="321"/>
      <c r="P409" s="322"/>
      <c r="Q409" s="322"/>
      <c r="R409" s="322"/>
      <c r="S409" s="196"/>
      <c r="T409" s="379"/>
      <c r="U409" s="384"/>
      <c r="V409" s="10"/>
      <c r="W409" s="794"/>
      <c r="X409" s="99"/>
      <c r="Y409" s="776"/>
      <c r="Z409" s="8"/>
      <c r="AA409" s="8"/>
    </row>
    <row r="410" spans="1:27" ht="19.5" hidden="1" customHeight="1">
      <c r="A410" s="101"/>
      <c r="B410" s="376"/>
      <c r="C410" s="451"/>
      <c r="D410" s="474"/>
      <c r="E410" s="505"/>
      <c r="F410" s="521"/>
      <c r="G410" s="384"/>
      <c r="H410" s="384"/>
      <c r="I410" s="196"/>
      <c r="J410" s="196"/>
      <c r="K410" s="196"/>
      <c r="L410" s="196"/>
      <c r="M410" s="196"/>
      <c r="N410" s="196"/>
      <c r="O410" s="323"/>
      <c r="P410" s="318"/>
      <c r="Q410" s="207"/>
      <c r="R410" s="210"/>
      <c r="S410" s="210"/>
      <c r="T410" s="504"/>
      <c r="U410" s="384"/>
      <c r="V410" s="10"/>
      <c r="W410" s="794"/>
      <c r="X410" s="99"/>
      <c r="Y410" s="776"/>
      <c r="Z410" s="8"/>
      <c r="AA410" s="8"/>
    </row>
    <row r="411" spans="1:27" ht="19.5" hidden="1" customHeight="1">
      <c r="A411" s="101"/>
      <c r="B411" s="376"/>
      <c r="C411" s="451"/>
      <c r="D411" s="474"/>
      <c r="E411" s="505"/>
      <c r="F411" s="521"/>
      <c r="G411" s="384"/>
      <c r="H411" s="384"/>
      <c r="I411" s="196"/>
      <c r="J411" s="215"/>
      <c r="K411" s="207"/>
      <c r="L411" s="210"/>
      <c r="M411" s="212"/>
      <c r="N411" s="196"/>
      <c r="O411" s="321"/>
      <c r="P411" s="322"/>
      <c r="Q411" s="322"/>
      <c r="R411" s="322"/>
      <c r="S411" s="196"/>
      <c r="T411" s="379"/>
      <c r="U411" s="384"/>
      <c r="V411" s="10"/>
      <c r="W411" s="794"/>
      <c r="X411" s="99"/>
      <c r="Y411" s="776"/>
      <c r="Z411" s="8"/>
      <c r="AA411" s="8"/>
    </row>
    <row r="412" spans="1:27" ht="19.5" hidden="1" customHeight="1">
      <c r="A412" s="101"/>
      <c r="B412" s="381"/>
      <c r="C412" s="451"/>
      <c r="D412" s="474"/>
      <c r="E412" s="505"/>
      <c r="F412" s="379"/>
      <c r="G412" s="384"/>
      <c r="H412" s="384"/>
      <c r="I412" s="196"/>
      <c r="J412" s="324"/>
      <c r="K412" s="325"/>
      <c r="L412" s="325"/>
      <c r="M412" s="325"/>
      <c r="N412" s="196"/>
      <c r="O412" s="326"/>
      <c r="P412" s="322"/>
      <c r="Q412" s="322"/>
      <c r="R412" s="327"/>
      <c r="S412" s="318"/>
      <c r="T412" s="505"/>
      <c r="U412" s="384"/>
      <c r="V412" s="10"/>
      <c r="W412" s="794"/>
      <c r="X412" s="99"/>
      <c r="Y412" s="776"/>
      <c r="Z412" s="8"/>
      <c r="AA412" s="8"/>
    </row>
    <row r="413" spans="1:27" ht="19.5" customHeight="1">
      <c r="A413" s="101"/>
      <c r="B413" s="382"/>
      <c r="C413" s="448"/>
      <c r="D413" s="472"/>
      <c r="E413" s="506"/>
      <c r="F413" s="379"/>
      <c r="G413" s="384"/>
      <c r="H413" s="384"/>
      <c r="I413" s="196"/>
      <c r="J413" s="324"/>
      <c r="K413" s="325"/>
      <c r="L413" s="325"/>
      <c r="M413" s="325"/>
      <c r="N413" s="196"/>
      <c r="O413" s="196"/>
      <c r="P413" s="196"/>
      <c r="Q413" s="196"/>
      <c r="R413" s="196"/>
      <c r="S413" s="196"/>
      <c r="T413" s="379"/>
      <c r="U413" s="384"/>
      <c r="V413" s="10"/>
      <c r="W413" s="794"/>
      <c r="X413" s="99"/>
      <c r="Y413" s="776"/>
      <c r="Z413" s="8"/>
      <c r="AA413" s="8"/>
    </row>
    <row r="414" spans="1:27" ht="19.5" customHeight="1">
      <c r="A414" s="101"/>
      <c r="B414" s="378"/>
      <c r="C414" s="449"/>
      <c r="D414" s="449"/>
      <c r="E414" s="507"/>
      <c r="F414" s="522"/>
      <c r="G414" s="384"/>
      <c r="H414" s="384"/>
      <c r="I414" s="196"/>
      <c r="J414" s="324"/>
      <c r="K414" s="325"/>
      <c r="L414" s="325"/>
      <c r="M414" s="322"/>
      <c r="N414" s="196"/>
      <c r="O414" s="196"/>
      <c r="P414" s="196"/>
      <c r="Q414" s="196"/>
      <c r="R414" s="196"/>
      <c r="S414" s="196"/>
      <c r="T414" s="379"/>
      <c r="U414" s="384"/>
      <c r="V414" s="98"/>
      <c r="W414" s="546"/>
      <c r="X414" s="99"/>
      <c r="Y414" s="776"/>
      <c r="Z414" s="8"/>
      <c r="AA414" s="8"/>
    </row>
    <row r="415" spans="1:27" ht="18.75" hidden="1" customHeight="1">
      <c r="A415" s="101"/>
      <c r="B415" s="383"/>
      <c r="C415" s="383"/>
      <c r="D415" s="383"/>
      <c r="E415" s="383"/>
      <c r="F415" s="379"/>
      <c r="G415" s="384"/>
      <c r="H415" s="384"/>
      <c r="I415" s="196"/>
      <c r="J415" s="324"/>
      <c r="K415" s="325"/>
      <c r="L415" s="325"/>
      <c r="M415" s="322"/>
      <c r="N415" s="196"/>
      <c r="O415" s="197"/>
      <c r="P415" s="207"/>
      <c r="Q415" s="212"/>
      <c r="R415" s="215"/>
      <c r="S415" s="207"/>
      <c r="T415" s="473"/>
      <c r="U415" s="504"/>
      <c r="V415" s="98"/>
      <c r="W415" s="546"/>
      <c r="X415" s="99"/>
      <c r="Y415" s="776"/>
      <c r="Z415" s="8"/>
      <c r="AA415" s="8"/>
    </row>
    <row r="416" spans="1:27" ht="15.75" hidden="1" customHeight="1">
      <c r="A416" s="101"/>
      <c r="B416" s="380"/>
      <c r="C416" s="450"/>
      <c r="D416" s="473"/>
      <c r="E416" s="504"/>
      <c r="F416" s="379"/>
      <c r="G416" s="384"/>
      <c r="H416" s="384"/>
      <c r="I416" s="196"/>
      <c r="J416" s="324"/>
      <c r="K416" s="325"/>
      <c r="L416" s="325"/>
      <c r="M416" s="322"/>
      <c r="N416" s="196"/>
      <c r="O416" s="328"/>
      <c r="P416" s="329"/>
      <c r="Q416" s="196"/>
      <c r="R416" s="330"/>
      <c r="S416" s="329"/>
      <c r="T416" s="379"/>
      <c r="U416" s="384"/>
      <c r="V416" s="98"/>
      <c r="W416" s="546"/>
      <c r="X416" s="99"/>
      <c r="Y416" s="776"/>
      <c r="Z416" s="8"/>
      <c r="AA416" s="8"/>
    </row>
    <row r="417" spans="1:27" ht="15.75" hidden="1" customHeight="1">
      <c r="A417" s="101"/>
      <c r="B417" s="384"/>
      <c r="C417" s="379"/>
      <c r="D417" s="474"/>
      <c r="E417" s="505"/>
      <c r="F417" s="379"/>
      <c r="G417" s="384"/>
      <c r="H417" s="384"/>
      <c r="I417" s="196"/>
      <c r="J417" s="196"/>
      <c r="K417" s="196"/>
      <c r="L417" s="196"/>
      <c r="M417" s="196"/>
      <c r="N417" s="196"/>
      <c r="O417" s="328"/>
      <c r="P417" s="329"/>
      <c r="Q417" s="196"/>
      <c r="R417" s="330"/>
      <c r="S417" s="329"/>
      <c r="T417" s="379"/>
      <c r="U417" s="384"/>
      <c r="V417" s="102"/>
      <c r="W417" s="546"/>
      <c r="X417" s="99"/>
      <c r="Y417" s="776"/>
      <c r="Z417" s="8"/>
      <c r="AA417" s="8"/>
    </row>
    <row r="418" spans="1:27" ht="16.5" hidden="1" customHeight="1">
      <c r="A418" s="101"/>
      <c r="B418" s="384"/>
      <c r="C418" s="379"/>
      <c r="D418" s="474"/>
      <c r="E418" s="505"/>
      <c r="F418" s="379"/>
      <c r="G418" s="384"/>
      <c r="H418" s="384"/>
      <c r="I418" s="195"/>
      <c r="J418" s="196"/>
      <c r="K418" s="196"/>
      <c r="L418" s="196"/>
      <c r="M418" s="196"/>
      <c r="N418" s="196"/>
      <c r="O418" s="328"/>
      <c r="P418" s="329"/>
      <c r="Q418" s="196"/>
      <c r="R418" s="330"/>
      <c r="S418" s="329"/>
      <c r="T418" s="379"/>
      <c r="U418" s="384"/>
      <c r="V418" s="10"/>
      <c r="W418" s="794"/>
      <c r="X418" s="99"/>
      <c r="Y418" s="776"/>
      <c r="Z418" s="8"/>
      <c r="AA418" s="8"/>
    </row>
    <row r="419" spans="1:27" ht="16.5" hidden="1" customHeight="1">
      <c r="A419" s="101"/>
      <c r="B419" s="379"/>
      <c r="C419" s="452"/>
      <c r="D419" s="452"/>
      <c r="E419" s="452"/>
      <c r="F419" s="452"/>
      <c r="G419" s="384"/>
      <c r="H419" s="384"/>
      <c r="I419" s="196"/>
      <c r="J419" s="215"/>
      <c r="K419" s="207"/>
      <c r="L419" s="210"/>
      <c r="M419" s="212"/>
      <c r="N419" s="196"/>
      <c r="O419" s="328"/>
      <c r="P419" s="329"/>
      <c r="Q419" s="196"/>
      <c r="R419" s="329"/>
      <c r="S419" s="329"/>
      <c r="T419" s="379"/>
      <c r="U419" s="384"/>
      <c r="V419" s="10"/>
      <c r="W419" s="794"/>
      <c r="X419" s="99"/>
      <c r="Y419" s="776"/>
      <c r="Z419" s="8"/>
      <c r="AA419" s="8"/>
    </row>
    <row r="420" spans="1:27" ht="15.75" hidden="1" customHeight="1">
      <c r="A420" s="101"/>
      <c r="B420" s="379"/>
      <c r="C420" s="379"/>
      <c r="D420" s="379"/>
      <c r="E420" s="379"/>
      <c r="F420" s="379"/>
      <c r="G420" s="384"/>
      <c r="H420" s="384"/>
      <c r="I420" s="196"/>
      <c r="J420" s="324"/>
      <c r="K420" s="325"/>
      <c r="L420" s="325"/>
      <c r="M420" s="325"/>
      <c r="N420" s="196"/>
      <c r="O420" s="196"/>
      <c r="P420" s="196"/>
      <c r="Q420" s="196"/>
      <c r="R420" s="329"/>
      <c r="S420" s="329"/>
      <c r="T420" s="379"/>
      <c r="U420" s="384"/>
      <c r="V420" s="10"/>
      <c r="W420" s="794"/>
      <c r="X420" s="99"/>
      <c r="Y420" s="776"/>
      <c r="Z420" s="8"/>
      <c r="AA420" s="8"/>
    </row>
    <row r="421" spans="1:27" ht="15.75" hidden="1" customHeight="1">
      <c r="A421" s="101"/>
      <c r="B421" s="379"/>
      <c r="C421" s="379"/>
      <c r="D421" s="379"/>
      <c r="E421" s="379"/>
      <c r="F421" s="379"/>
      <c r="G421" s="384"/>
      <c r="H421" s="384"/>
      <c r="I421" s="196"/>
      <c r="J421" s="324"/>
      <c r="K421" s="318"/>
      <c r="L421" s="207"/>
      <c r="M421" s="212"/>
      <c r="N421" s="196"/>
      <c r="O421" s="196"/>
      <c r="P421" s="196"/>
      <c r="Q421" s="196"/>
      <c r="R421" s="330"/>
      <c r="S421" s="329"/>
      <c r="T421" s="379"/>
      <c r="U421" s="384"/>
      <c r="V421" s="10"/>
      <c r="W421" s="794"/>
      <c r="X421" s="99"/>
      <c r="Y421" s="776"/>
      <c r="Z421" s="8"/>
      <c r="AA421" s="8"/>
    </row>
    <row r="422" spans="1:27" ht="15.75" hidden="1" customHeight="1">
      <c r="A422" s="101"/>
      <c r="B422" s="379"/>
      <c r="C422" s="379"/>
      <c r="D422" s="379"/>
      <c r="E422" s="379"/>
      <c r="F422" s="379"/>
      <c r="G422" s="544"/>
      <c r="H422" s="384"/>
      <c r="I422" s="196"/>
      <c r="J422" s="324"/>
      <c r="K422" s="318"/>
      <c r="L422" s="213"/>
      <c r="M422" s="322"/>
      <c r="N422" s="196"/>
      <c r="O422" s="196"/>
      <c r="P422" s="196"/>
      <c r="Q422" s="196"/>
      <c r="R422" s="330"/>
      <c r="S422" s="329"/>
      <c r="T422" s="379"/>
      <c r="U422" s="384"/>
      <c r="V422" s="10"/>
      <c r="W422" s="794"/>
      <c r="X422" s="99"/>
      <c r="Y422" s="776"/>
      <c r="Z422" s="8"/>
      <c r="AA422" s="8"/>
    </row>
    <row r="423" spans="1:27" ht="16.5" customHeight="1">
      <c r="A423" s="101"/>
      <c r="B423" s="379"/>
      <c r="C423" s="379"/>
      <c r="D423" s="379"/>
      <c r="E423" s="379"/>
      <c r="F423" s="379"/>
      <c r="G423" s="545"/>
      <c r="H423" s="594"/>
      <c r="I423" s="196"/>
      <c r="J423" s="324"/>
      <c r="K423" s="318"/>
      <c r="L423" s="213"/>
      <c r="M423" s="322"/>
      <c r="N423" s="196"/>
      <c r="O423" s="196"/>
      <c r="P423" s="196"/>
      <c r="Q423" s="196"/>
      <c r="R423" s="196"/>
      <c r="S423" s="196"/>
      <c r="T423" s="379"/>
      <c r="U423" s="384"/>
      <c r="V423" s="10"/>
      <c r="W423" s="794"/>
      <c r="X423" s="99"/>
      <c r="Y423" s="776"/>
      <c r="Z423" s="8"/>
      <c r="AA423" s="8"/>
    </row>
    <row r="424" spans="1:27" ht="15.75" customHeight="1">
      <c r="A424" s="101"/>
      <c r="B424" s="379"/>
      <c r="C424" s="379"/>
      <c r="D424" s="379"/>
      <c r="E424" s="379"/>
      <c r="F424" s="379"/>
      <c r="G424" s="378"/>
      <c r="H424" s="507"/>
      <c r="I424" s="196"/>
      <c r="J424" s="324"/>
      <c r="K424" s="325"/>
      <c r="L424" s="325"/>
      <c r="M424" s="322"/>
      <c r="N424" s="196"/>
      <c r="O424" s="331"/>
      <c r="P424" s="196"/>
      <c r="Q424" s="196"/>
      <c r="R424" s="196"/>
      <c r="S424" s="196"/>
      <c r="T424" s="379"/>
      <c r="U424" s="384"/>
      <c r="V424" s="10"/>
      <c r="W424" s="794"/>
      <c r="X424" s="99"/>
      <c r="Y424" s="776"/>
      <c r="Z424" s="8"/>
      <c r="AA424" s="8"/>
    </row>
    <row r="425" spans="1:27" ht="15.75" hidden="1" customHeight="1">
      <c r="A425" s="101"/>
      <c r="B425" s="379"/>
      <c r="C425" s="452"/>
      <c r="D425" s="452"/>
      <c r="E425" s="379"/>
      <c r="F425" s="379"/>
      <c r="G425" s="546"/>
      <c r="H425" s="546"/>
      <c r="I425" s="216"/>
      <c r="J425" s="216"/>
      <c r="K425" s="216"/>
      <c r="L425" s="216"/>
      <c r="M425" s="216"/>
      <c r="N425" s="216"/>
      <c r="O425" s="216"/>
      <c r="P425" s="216"/>
      <c r="Q425" s="216"/>
      <c r="R425" s="216"/>
      <c r="S425" s="216"/>
      <c r="T425" s="546"/>
      <c r="U425" s="771"/>
      <c r="V425" s="10"/>
      <c r="W425" s="794"/>
      <c r="X425" s="99"/>
      <c r="Y425" s="776"/>
      <c r="Z425" s="8"/>
      <c r="AA425" s="8"/>
    </row>
    <row r="426" spans="1:27" ht="15.75" hidden="1" customHeight="1">
      <c r="A426" s="101"/>
      <c r="B426" s="379"/>
      <c r="C426" s="452"/>
      <c r="D426" s="452"/>
      <c r="E426" s="379"/>
      <c r="F426" s="379"/>
      <c r="G426" s="379"/>
      <c r="H426" s="379"/>
      <c r="I426" s="196"/>
      <c r="J426" s="324"/>
      <c r="K426" s="198"/>
      <c r="L426" s="198"/>
      <c r="M426" s="196"/>
      <c r="N426" s="196"/>
      <c r="O426" s="331"/>
      <c r="P426" s="196"/>
      <c r="Q426" s="196"/>
      <c r="R426" s="196"/>
      <c r="S426" s="196"/>
      <c r="T426" s="379"/>
      <c r="U426" s="384"/>
      <c r="V426" s="10"/>
      <c r="W426" s="794"/>
      <c r="X426" s="99"/>
      <c r="Y426" s="776"/>
      <c r="Z426" s="8"/>
      <c r="AA426" s="8"/>
    </row>
    <row r="427" spans="1:27" ht="15.75" hidden="1" customHeight="1">
      <c r="A427" s="101"/>
      <c r="B427" s="379"/>
      <c r="C427" s="379"/>
      <c r="D427" s="379"/>
      <c r="E427" s="379"/>
      <c r="F427" s="379"/>
      <c r="G427" s="379"/>
      <c r="H427" s="379"/>
      <c r="I427" s="196"/>
      <c r="J427" s="196"/>
      <c r="K427" s="196"/>
      <c r="L427" s="196"/>
      <c r="M427" s="196"/>
      <c r="N427" s="196"/>
      <c r="O427" s="196"/>
      <c r="P427" s="196"/>
      <c r="Q427" s="196"/>
      <c r="R427" s="196"/>
      <c r="S427" s="196"/>
      <c r="T427" s="379"/>
      <c r="U427" s="384"/>
      <c r="V427" s="10"/>
      <c r="W427" s="794"/>
      <c r="X427" s="99"/>
      <c r="Y427" s="776"/>
      <c r="Z427" s="8"/>
      <c r="AA427" s="8"/>
    </row>
    <row r="428" spans="1:27" ht="15.75" hidden="1" customHeight="1">
      <c r="A428" s="101"/>
      <c r="B428" s="385"/>
      <c r="C428" s="379"/>
      <c r="D428" s="379"/>
      <c r="E428" s="379"/>
      <c r="F428" s="379"/>
      <c r="G428" s="379"/>
      <c r="H428" s="379"/>
      <c r="I428" s="196"/>
      <c r="J428" s="196"/>
      <c r="K428" s="197"/>
      <c r="L428" s="207"/>
      <c r="M428" s="210"/>
      <c r="N428" s="210"/>
      <c r="O428" s="210"/>
      <c r="P428" s="210"/>
      <c r="Q428" s="210"/>
      <c r="R428" s="210"/>
      <c r="S428" s="210"/>
      <c r="T428" s="473"/>
      <c r="U428" s="504"/>
      <c r="V428" s="10"/>
      <c r="W428" s="794"/>
      <c r="X428" s="99"/>
      <c r="Y428" s="776"/>
      <c r="Z428" s="8"/>
      <c r="AA428" s="8"/>
    </row>
    <row r="429" spans="1:27" ht="15.75" customHeight="1">
      <c r="A429" s="101"/>
      <c r="B429" s="379"/>
      <c r="C429" s="379"/>
      <c r="D429" s="379"/>
      <c r="E429" s="379"/>
      <c r="F429" s="379"/>
      <c r="G429" s="379"/>
      <c r="H429" s="379"/>
      <c r="I429" s="196"/>
      <c r="J429" s="196"/>
      <c r="K429" s="332"/>
      <c r="L429" s="205"/>
      <c r="M429" s="209"/>
      <c r="N429" s="209"/>
      <c r="O429" s="209"/>
      <c r="P429" s="209"/>
      <c r="Q429" s="209"/>
      <c r="R429" s="209"/>
      <c r="S429" s="209"/>
      <c r="T429" s="472"/>
      <c r="U429" s="506"/>
      <c r="V429" s="10"/>
      <c r="W429" s="794"/>
      <c r="X429" s="99"/>
      <c r="Y429" s="776"/>
      <c r="Z429" s="8"/>
      <c r="AA429" s="8"/>
    </row>
    <row r="430" spans="1:27" ht="15.75" customHeight="1">
      <c r="A430" s="101"/>
      <c r="B430" s="379"/>
      <c r="C430" s="379"/>
      <c r="D430" s="379"/>
      <c r="E430" s="379"/>
      <c r="F430" s="379"/>
      <c r="G430" s="379"/>
      <c r="H430" s="379"/>
      <c r="I430" s="196"/>
      <c r="J430" s="196"/>
      <c r="K430" s="333"/>
      <c r="L430" s="211"/>
      <c r="M430" s="211"/>
      <c r="N430" s="211"/>
      <c r="O430" s="211"/>
      <c r="P430" s="211"/>
      <c r="Q430" s="211"/>
      <c r="R430" s="211"/>
      <c r="S430" s="211"/>
      <c r="T430" s="477"/>
      <c r="U430" s="772"/>
      <c r="V430" s="10"/>
      <c r="W430" s="794"/>
      <c r="X430" s="99"/>
      <c r="Y430" s="776"/>
      <c r="Z430" s="8"/>
      <c r="AA430" s="8"/>
    </row>
    <row r="431" spans="1:27" ht="15.75" customHeight="1">
      <c r="A431" s="103"/>
      <c r="B431" s="386"/>
      <c r="C431" s="386"/>
      <c r="D431" s="386"/>
      <c r="E431" s="386"/>
      <c r="F431" s="386"/>
      <c r="G431" s="386"/>
      <c r="H431" s="386"/>
      <c r="I431" s="199"/>
      <c r="J431" s="199"/>
      <c r="K431" s="334"/>
      <c r="L431" s="208"/>
      <c r="M431" s="208"/>
      <c r="N431" s="208"/>
      <c r="O431" s="208"/>
      <c r="P431" s="208"/>
      <c r="Q431" s="208"/>
      <c r="R431" s="208"/>
      <c r="S431" s="208"/>
      <c r="T431" s="457"/>
      <c r="U431" s="773"/>
      <c r="V431" s="104"/>
      <c r="W431" s="795"/>
      <c r="X431" s="99"/>
      <c r="Y431" s="776"/>
      <c r="Z431" s="8"/>
      <c r="AA431" s="8"/>
    </row>
    <row r="432" spans="1:27" ht="15.75" hidden="1" customHeight="1">
      <c r="A432" s="101"/>
      <c r="B432" s="379"/>
      <c r="C432" s="379"/>
      <c r="D432" s="379"/>
      <c r="E432" s="379"/>
      <c r="F432" s="379"/>
      <c r="G432" s="379"/>
      <c r="H432" s="379"/>
      <c r="I432" s="196"/>
      <c r="J432" s="196"/>
      <c r="K432" s="335"/>
      <c r="L432" s="335"/>
      <c r="M432" s="335"/>
      <c r="N432" s="335"/>
      <c r="O432" s="335"/>
      <c r="P432" s="335"/>
      <c r="Q432" s="335"/>
      <c r="R432" s="335"/>
      <c r="S432" s="335"/>
      <c r="T432" s="379"/>
      <c r="U432" s="384"/>
      <c r="V432" s="10"/>
      <c r="W432" s="794"/>
      <c r="X432" s="99"/>
      <c r="Y432" s="776"/>
      <c r="Z432" s="8"/>
      <c r="AA432" s="8"/>
    </row>
    <row r="433" spans="1:27" ht="15.75" hidden="1" customHeight="1">
      <c r="A433" s="101"/>
      <c r="B433" s="379"/>
      <c r="C433" s="379"/>
      <c r="D433" s="379"/>
      <c r="E433" s="379"/>
      <c r="F433" s="379"/>
      <c r="G433" s="546"/>
      <c r="H433" s="379"/>
      <c r="I433" s="216"/>
      <c r="J433" s="216"/>
      <c r="K433" s="335"/>
      <c r="L433" s="335"/>
      <c r="M433" s="335"/>
      <c r="N433" s="335"/>
      <c r="O433" s="335"/>
      <c r="P433" s="335"/>
      <c r="Q433" s="335"/>
      <c r="R433" s="335"/>
      <c r="S433" s="335"/>
      <c r="T433" s="546"/>
      <c r="U433" s="771"/>
      <c r="V433" s="10"/>
      <c r="W433" s="794"/>
      <c r="X433" s="99"/>
      <c r="Y433" s="776"/>
      <c r="Z433" s="8"/>
      <c r="AA433" s="8"/>
    </row>
    <row r="434" spans="1:27" ht="15.75" hidden="1" customHeight="1">
      <c r="A434" s="105"/>
      <c r="B434" s="387"/>
      <c r="C434" s="387"/>
      <c r="D434" s="387"/>
      <c r="E434" s="387"/>
      <c r="F434" s="387"/>
      <c r="G434" s="547"/>
      <c r="H434" s="387"/>
      <c r="I434" s="217"/>
      <c r="J434" s="217"/>
      <c r="K434" s="336"/>
      <c r="L434" s="337"/>
      <c r="M434" s="338"/>
      <c r="N434" s="339"/>
      <c r="O434" s="339"/>
      <c r="P434" s="217"/>
      <c r="Q434" s="200"/>
      <c r="R434" s="200"/>
      <c r="S434" s="200"/>
      <c r="T434" s="387"/>
      <c r="U434" s="774"/>
      <c r="V434" s="106"/>
      <c r="W434" s="796"/>
      <c r="X434" s="8"/>
      <c r="Y434" s="776"/>
      <c r="Z434" s="8"/>
      <c r="AA434" s="8"/>
    </row>
    <row r="435" spans="1:27" ht="15.75" hidden="1" customHeight="1">
      <c r="A435" s="107"/>
      <c r="B435" s="347"/>
      <c r="C435" s="347"/>
      <c r="D435" s="347"/>
      <c r="E435" s="508"/>
      <c r="F435" s="508"/>
      <c r="G435" s="548"/>
      <c r="H435" s="347"/>
      <c r="I435" s="218"/>
      <c r="J435" s="218"/>
      <c r="K435" s="340"/>
      <c r="L435" s="341"/>
      <c r="M435" s="342"/>
      <c r="N435" s="343"/>
      <c r="O435" s="343"/>
      <c r="P435" s="218"/>
      <c r="Q435" s="184"/>
      <c r="R435" s="184"/>
      <c r="S435" s="184"/>
      <c r="T435" s="347"/>
      <c r="U435" s="508"/>
      <c r="V435" s="8"/>
      <c r="W435" s="776"/>
      <c r="X435" s="8"/>
      <c r="Y435" s="776"/>
      <c r="Z435" s="8"/>
      <c r="AA435" s="8"/>
    </row>
    <row r="436" spans="1:27" ht="15.75" hidden="1" customHeight="1">
      <c r="A436" s="107"/>
      <c r="B436" s="388" t="s">
        <v>527</v>
      </c>
      <c r="C436" s="388" t="s">
        <v>528</v>
      </c>
      <c r="D436" s="475"/>
      <c r="E436" s="347"/>
      <c r="F436" s="347"/>
      <c r="G436" s="347"/>
      <c r="H436" s="347"/>
      <c r="I436" s="218"/>
      <c r="J436" s="218"/>
      <c r="K436" s="340"/>
      <c r="L436" s="341"/>
      <c r="M436" s="342"/>
      <c r="N436" s="343"/>
      <c r="O436" s="343"/>
      <c r="P436" s="218"/>
      <c r="Q436" s="184"/>
      <c r="R436" s="184"/>
      <c r="S436" s="184"/>
      <c r="T436" s="347"/>
      <c r="U436" s="508"/>
      <c r="V436" s="8"/>
      <c r="W436" s="776"/>
      <c r="X436" s="8"/>
      <c r="Y436" s="776"/>
      <c r="Z436" s="8"/>
      <c r="AA436" s="8"/>
    </row>
    <row r="437" spans="1:27" ht="15.75" hidden="1" customHeight="1">
      <c r="A437" s="107"/>
      <c r="B437" s="389">
        <v>0</v>
      </c>
      <c r="C437" s="453">
        <v>0</v>
      </c>
      <c r="D437" s="453"/>
      <c r="E437" s="347" t="e">
        <f>SUMPRODUCT(C7:C397,I7:I397)+SUMPRODUCT(C7:C397,J7:J397)+SUMPRODUCT(C7:C397,K7:K397)+SUMPRODUCT(C7:C397,L7:L397)+SUMPRODUCT(C7:C397,M7:M397)+SUMPRODUCT(C7:C397,N7:N397)+SUMPRODUCT(C7:C397,O7:O397)+SUMPRODUCT(C7:C397,P7:P397)+SUMPRODUCT(C7:C397,#REF!)+SUMPRODUCT(C7:C397,S7:S397)</f>
        <v>#REF!</v>
      </c>
      <c r="F437" s="347"/>
      <c r="G437" s="347"/>
      <c r="H437" s="347"/>
      <c r="I437" s="218"/>
      <c r="J437" s="218"/>
      <c r="K437" s="340"/>
      <c r="L437" s="341"/>
      <c r="M437" s="342"/>
      <c r="N437" s="343"/>
      <c r="O437" s="343"/>
      <c r="P437" s="218"/>
      <c r="Q437" s="184"/>
      <c r="R437" s="184"/>
      <c r="S437" s="184"/>
      <c r="T437" s="347"/>
      <c r="U437" s="508"/>
      <c r="V437" s="8"/>
      <c r="W437" s="776"/>
      <c r="X437" s="8"/>
      <c r="Y437" s="776"/>
      <c r="Z437" s="8"/>
      <c r="AA437" s="8"/>
    </row>
    <row r="438" spans="1:27" ht="15.75" hidden="1" customHeight="1">
      <c r="A438" s="107"/>
      <c r="B438" s="390">
        <v>1</v>
      </c>
      <c r="C438" s="453">
        <v>15</v>
      </c>
      <c r="D438" s="453"/>
      <c r="E438" s="347"/>
      <c r="F438" s="523"/>
      <c r="G438" s="347"/>
      <c r="H438" s="347"/>
      <c r="I438" s="218"/>
      <c r="J438" s="218"/>
      <c r="K438" s="340"/>
      <c r="L438" s="341"/>
      <c r="M438" s="342"/>
      <c r="N438" s="343"/>
      <c r="O438" s="343"/>
      <c r="P438" s="218"/>
      <c r="Q438" s="184"/>
      <c r="R438" s="184"/>
      <c r="S438" s="184"/>
      <c r="T438" s="347"/>
      <c r="U438" s="508"/>
      <c r="V438" s="8"/>
      <c r="W438" s="776"/>
      <c r="X438" s="8"/>
      <c r="Y438" s="776"/>
      <c r="Z438" s="8"/>
      <c r="AA438" s="8"/>
    </row>
    <row r="439" spans="1:27" ht="15.75" hidden="1" customHeight="1">
      <c r="A439" s="107"/>
      <c r="B439" s="390">
        <v>5</v>
      </c>
      <c r="C439" s="453">
        <v>25</v>
      </c>
      <c r="D439" s="453"/>
      <c r="E439" s="347"/>
      <c r="F439" s="347"/>
      <c r="G439" s="347"/>
      <c r="H439" s="347"/>
      <c r="I439" s="218"/>
      <c r="J439" s="218"/>
      <c r="K439" s="340"/>
      <c r="L439" s="341"/>
      <c r="M439" s="342"/>
      <c r="N439" s="343"/>
      <c r="O439" s="343"/>
      <c r="P439" s="218"/>
      <c r="Q439" s="184"/>
      <c r="R439" s="184"/>
      <c r="S439" s="184"/>
      <c r="T439" s="347"/>
      <c r="U439" s="508"/>
      <c r="V439" s="8"/>
      <c r="W439" s="776"/>
      <c r="X439" s="8"/>
      <c r="Y439" s="776"/>
      <c r="Z439" s="8"/>
      <c r="AA439" s="8"/>
    </row>
    <row r="440" spans="1:27" ht="15.75" hidden="1" customHeight="1">
      <c r="A440" s="107"/>
      <c r="B440" s="390">
        <v>15</v>
      </c>
      <c r="C440" s="453">
        <v>35</v>
      </c>
      <c r="D440" s="453"/>
      <c r="E440" s="347"/>
      <c r="F440" s="347"/>
      <c r="G440" s="347"/>
      <c r="H440" s="347"/>
      <c r="I440" s="218"/>
      <c r="J440" s="218"/>
      <c r="K440" s="340"/>
      <c r="L440" s="341"/>
      <c r="M440" s="342"/>
      <c r="N440" s="343"/>
      <c r="O440" s="343"/>
      <c r="P440" s="218"/>
      <c r="Q440" s="184"/>
      <c r="R440" s="184"/>
      <c r="S440" s="184"/>
      <c r="T440" s="347"/>
      <c r="U440" s="508"/>
      <c r="V440" s="8"/>
      <c r="W440" s="776"/>
      <c r="X440" s="8"/>
      <c r="Y440" s="776"/>
      <c r="Z440" s="8"/>
      <c r="AA440" s="8"/>
    </row>
    <row r="441" spans="1:27" ht="15.75" hidden="1" customHeight="1">
      <c r="A441" s="107"/>
      <c r="B441" s="390">
        <v>25</v>
      </c>
      <c r="C441" s="453">
        <v>45</v>
      </c>
      <c r="D441" s="453"/>
      <c r="E441" s="347"/>
      <c r="F441" s="347"/>
      <c r="G441" s="347"/>
      <c r="H441" s="347"/>
      <c r="I441" s="218"/>
      <c r="J441" s="218"/>
      <c r="K441" s="340"/>
      <c r="L441" s="341"/>
      <c r="M441" s="342"/>
      <c r="N441" s="343"/>
      <c r="O441" s="343"/>
      <c r="P441" s="218"/>
      <c r="Q441" s="184"/>
      <c r="R441" s="184"/>
      <c r="S441" s="184"/>
      <c r="T441" s="347"/>
      <c r="U441" s="508"/>
      <c r="V441" s="8"/>
      <c r="W441" s="776"/>
      <c r="X441" s="8"/>
      <c r="Y441" s="776"/>
      <c r="Z441" s="8"/>
      <c r="AA441" s="8"/>
    </row>
    <row r="442" spans="1:27" ht="15.75" hidden="1" customHeight="1">
      <c r="A442" s="107"/>
      <c r="B442" s="390">
        <v>35</v>
      </c>
      <c r="C442" s="453">
        <v>65</v>
      </c>
      <c r="D442" s="453"/>
      <c r="E442" s="347"/>
      <c r="F442" s="347"/>
      <c r="G442" s="347"/>
      <c r="H442" s="347"/>
      <c r="I442" s="218"/>
      <c r="J442" s="218"/>
      <c r="K442" s="340"/>
      <c r="L442" s="341"/>
      <c r="M442" s="342"/>
      <c r="N442" s="343"/>
      <c r="O442" s="343"/>
      <c r="P442" s="218"/>
      <c r="Q442" s="184"/>
      <c r="R442" s="184"/>
      <c r="S442" s="184"/>
      <c r="T442" s="347"/>
      <c r="U442" s="508"/>
      <c r="V442" s="8"/>
      <c r="W442" s="776"/>
      <c r="X442" s="8"/>
      <c r="Y442" s="776"/>
      <c r="Z442" s="8"/>
      <c r="AA442" s="8"/>
    </row>
    <row r="443" spans="1:27" ht="15.75" hidden="1" customHeight="1">
      <c r="A443" s="107"/>
      <c r="B443" s="390">
        <v>50</v>
      </c>
      <c r="C443" s="453">
        <v>100</v>
      </c>
      <c r="D443" s="453"/>
      <c r="E443" s="347"/>
      <c r="F443" s="347"/>
      <c r="G443" s="347"/>
      <c r="H443" s="347"/>
      <c r="I443" s="218"/>
      <c r="J443" s="218"/>
      <c r="K443" s="340"/>
      <c r="L443" s="341"/>
      <c r="M443" s="342"/>
      <c r="N443" s="343"/>
      <c r="O443" s="343"/>
      <c r="P443" s="218"/>
      <c r="Q443" s="184"/>
      <c r="R443" s="184"/>
      <c r="S443" s="184"/>
      <c r="T443" s="347"/>
      <c r="U443" s="508"/>
      <c r="V443" s="8"/>
      <c r="W443" s="776"/>
      <c r="X443" s="8"/>
      <c r="Y443" s="776"/>
      <c r="Z443" s="8"/>
      <c r="AA443" s="8"/>
    </row>
    <row r="444" spans="1:27" ht="15.75" hidden="1" customHeight="1">
      <c r="A444" s="107"/>
      <c r="B444" s="390">
        <v>65</v>
      </c>
      <c r="C444" s="453">
        <v>130</v>
      </c>
      <c r="D444" s="453"/>
      <c r="E444" s="347"/>
      <c r="F444" s="347"/>
      <c r="G444" s="347"/>
      <c r="H444" s="347"/>
      <c r="I444" s="218"/>
      <c r="J444" s="218"/>
      <c r="K444" s="340"/>
      <c r="L444" s="341"/>
      <c r="M444" s="342"/>
      <c r="N444" s="343"/>
      <c r="O444" s="343"/>
      <c r="P444" s="218"/>
      <c r="Q444" s="184"/>
      <c r="R444" s="184"/>
      <c r="S444" s="184"/>
      <c r="T444" s="347"/>
      <c r="U444" s="508"/>
      <c r="V444" s="8"/>
      <c r="W444" s="776"/>
      <c r="X444" s="8"/>
      <c r="Y444" s="776"/>
      <c r="Z444" s="8"/>
      <c r="AA444" s="8"/>
    </row>
    <row r="445" spans="1:27" ht="15.75" hidden="1" customHeight="1">
      <c r="A445" s="107"/>
      <c r="B445" s="390">
        <v>75</v>
      </c>
      <c r="C445" s="453">
        <v>150</v>
      </c>
      <c r="D445" s="453"/>
      <c r="E445" s="347"/>
      <c r="F445" s="347"/>
      <c r="G445" s="347"/>
      <c r="H445" s="347"/>
      <c r="I445" s="218"/>
      <c r="J445" s="218"/>
      <c r="K445" s="340"/>
      <c r="L445" s="341"/>
      <c r="M445" s="342"/>
      <c r="N445" s="343"/>
      <c r="O445" s="343"/>
      <c r="P445" s="218"/>
      <c r="Q445" s="184"/>
      <c r="R445" s="184"/>
      <c r="S445" s="184"/>
      <c r="T445" s="347"/>
      <c r="U445" s="508"/>
      <c r="V445" s="8"/>
      <c r="W445" s="776"/>
      <c r="X445" s="8"/>
      <c r="Y445" s="776"/>
      <c r="Z445" s="8"/>
      <c r="AA445" s="8"/>
    </row>
    <row r="446" spans="1:27" ht="15.75" hidden="1" customHeight="1">
      <c r="A446" s="107"/>
      <c r="B446" s="390">
        <v>85</v>
      </c>
      <c r="C446" s="453">
        <v>175</v>
      </c>
      <c r="D446" s="453"/>
      <c r="E446" s="347"/>
      <c r="F446" s="347"/>
      <c r="G446" s="347"/>
      <c r="H446" s="347"/>
      <c r="I446" s="218"/>
      <c r="J446" s="218"/>
      <c r="K446" s="340"/>
      <c r="L446" s="341"/>
      <c r="M446" s="342"/>
      <c r="N446" s="343"/>
      <c r="O446" s="343"/>
      <c r="P446" s="218"/>
      <c r="Q446" s="184"/>
      <c r="R446" s="184"/>
      <c r="S446" s="184"/>
      <c r="T446" s="347"/>
      <c r="U446" s="508"/>
      <c r="V446" s="8"/>
      <c r="W446" s="776"/>
      <c r="X446" s="8"/>
      <c r="Y446" s="776"/>
      <c r="Z446" s="8"/>
      <c r="AA446" s="8"/>
    </row>
    <row r="447" spans="1:27" ht="15.75" hidden="1" customHeight="1">
      <c r="A447" s="107"/>
      <c r="B447" s="390">
        <v>100</v>
      </c>
      <c r="C447" s="453">
        <v>200</v>
      </c>
      <c r="D447" s="453"/>
      <c r="E447" s="347"/>
      <c r="F447" s="347"/>
      <c r="G447" s="347"/>
      <c r="H447" s="347"/>
      <c r="I447" s="218"/>
      <c r="J447" s="218"/>
      <c r="K447" s="340"/>
      <c r="L447" s="341"/>
      <c r="M447" s="342"/>
      <c r="N447" s="343"/>
      <c r="O447" s="343"/>
      <c r="P447" s="218"/>
      <c r="Q447" s="184"/>
      <c r="R447" s="184"/>
      <c r="S447" s="184"/>
      <c r="T447" s="347"/>
      <c r="U447" s="508"/>
      <c r="V447" s="8"/>
      <c r="W447" s="776"/>
      <c r="X447" s="8"/>
      <c r="Y447" s="776"/>
      <c r="Z447" s="8"/>
      <c r="AA447" s="8"/>
    </row>
    <row r="448" spans="1:27" ht="15.75" hidden="1" customHeight="1">
      <c r="A448" s="107"/>
      <c r="B448" s="390">
        <v>125</v>
      </c>
      <c r="C448" s="453">
        <v>225</v>
      </c>
      <c r="D448" s="453"/>
      <c r="E448" s="347"/>
      <c r="F448" s="347"/>
      <c r="G448" s="347"/>
      <c r="H448" s="347"/>
      <c r="I448" s="218"/>
      <c r="J448" s="218"/>
      <c r="K448" s="340"/>
      <c r="L448" s="341"/>
      <c r="M448" s="342"/>
      <c r="N448" s="343"/>
      <c r="O448" s="343"/>
      <c r="P448" s="218"/>
      <c r="Q448" s="184"/>
      <c r="R448" s="184"/>
      <c r="S448" s="184"/>
      <c r="T448" s="347"/>
      <c r="U448" s="508"/>
      <c r="V448" s="8"/>
      <c r="W448" s="776"/>
      <c r="X448" s="8"/>
      <c r="Y448" s="776"/>
      <c r="Z448" s="8"/>
      <c r="AA448" s="8"/>
    </row>
    <row r="449" spans="1:27" ht="15.75" hidden="1" customHeight="1">
      <c r="A449" s="107"/>
      <c r="B449" s="390">
        <v>145</v>
      </c>
      <c r="C449" s="453">
        <v>250</v>
      </c>
      <c r="D449" s="453"/>
      <c r="E449" s="347"/>
      <c r="F449" s="347"/>
      <c r="G449" s="347"/>
      <c r="H449" s="347"/>
      <c r="I449" s="218"/>
      <c r="J449" s="218"/>
      <c r="K449" s="340"/>
      <c r="L449" s="341"/>
      <c r="M449" s="342"/>
      <c r="N449" s="343"/>
      <c r="O449" s="343"/>
      <c r="P449" s="218"/>
      <c r="Q449" s="184"/>
      <c r="R449" s="184"/>
      <c r="S449" s="184"/>
      <c r="T449" s="347"/>
      <c r="U449" s="508"/>
      <c r="V449" s="8"/>
      <c r="W449" s="776"/>
      <c r="X449" s="8"/>
      <c r="Y449" s="776"/>
      <c r="Z449" s="8"/>
      <c r="AA449" s="8"/>
    </row>
    <row r="450" spans="1:27" ht="15.75" hidden="1" customHeight="1">
      <c r="A450" s="107"/>
      <c r="B450" s="390">
        <v>155</v>
      </c>
      <c r="C450" s="453">
        <v>275</v>
      </c>
      <c r="D450" s="453"/>
      <c r="E450" s="347"/>
      <c r="F450" s="347"/>
      <c r="G450" s="347"/>
      <c r="H450" s="347"/>
      <c r="I450" s="218"/>
      <c r="J450" s="218"/>
      <c r="K450" s="340"/>
      <c r="L450" s="341"/>
      <c r="M450" s="342"/>
      <c r="N450" s="343"/>
      <c r="O450" s="343"/>
      <c r="P450" s="218"/>
      <c r="Q450" s="184"/>
      <c r="R450" s="184"/>
      <c r="S450" s="184"/>
      <c r="T450" s="347"/>
      <c r="U450" s="508"/>
      <c r="V450" s="8"/>
      <c r="W450" s="776"/>
      <c r="X450" s="8"/>
      <c r="Y450" s="776"/>
      <c r="Z450" s="8"/>
      <c r="AA450" s="8"/>
    </row>
    <row r="451" spans="1:27" ht="15.75" hidden="1" customHeight="1">
      <c r="A451" s="107"/>
      <c r="B451" s="390">
        <v>175</v>
      </c>
      <c r="C451" s="453">
        <v>300</v>
      </c>
      <c r="D451" s="453"/>
      <c r="E451" s="347"/>
      <c r="F451" s="347"/>
      <c r="G451" s="347"/>
      <c r="H451" s="347"/>
      <c r="I451" s="218"/>
      <c r="J451" s="218"/>
      <c r="K451" s="340"/>
      <c r="L451" s="341"/>
      <c r="M451" s="342"/>
      <c r="N451" s="343"/>
      <c r="O451" s="343"/>
      <c r="P451" s="218"/>
      <c r="Q451" s="184"/>
      <c r="R451" s="184"/>
      <c r="S451" s="184"/>
      <c r="T451" s="347"/>
      <c r="U451" s="508"/>
      <c r="V451" s="8"/>
      <c r="W451" s="776"/>
      <c r="X451" s="8"/>
      <c r="Y451" s="776"/>
      <c r="Z451" s="8"/>
      <c r="AA451" s="8"/>
    </row>
    <row r="452" spans="1:27" ht="15.75" hidden="1" customHeight="1">
      <c r="A452" s="107"/>
      <c r="B452" s="390">
        <v>200</v>
      </c>
      <c r="C452" s="453">
        <v>310</v>
      </c>
      <c r="D452" s="453"/>
      <c r="E452" s="347"/>
      <c r="F452" s="347"/>
      <c r="G452" s="347"/>
      <c r="H452" s="347"/>
      <c r="I452" s="218"/>
      <c r="J452" s="218"/>
      <c r="K452" s="340"/>
      <c r="L452" s="341"/>
      <c r="M452" s="342"/>
      <c r="N452" s="343"/>
      <c r="O452" s="343"/>
      <c r="P452" s="218"/>
      <c r="Q452" s="184"/>
      <c r="R452" s="184"/>
      <c r="S452" s="184"/>
      <c r="T452" s="347"/>
      <c r="U452" s="508"/>
      <c r="V452" s="8"/>
      <c r="W452" s="776"/>
      <c r="X452" s="8"/>
      <c r="Y452" s="776"/>
      <c r="Z452" s="8"/>
      <c r="AA452" s="8"/>
    </row>
    <row r="453" spans="1:27" ht="15.75" hidden="1" customHeight="1">
      <c r="A453" s="107"/>
      <c r="B453" s="390">
        <v>225</v>
      </c>
      <c r="C453" s="453">
        <v>320</v>
      </c>
      <c r="D453" s="453"/>
      <c r="E453" s="347"/>
      <c r="F453" s="347"/>
      <c r="G453" s="347"/>
      <c r="H453" s="347"/>
      <c r="I453" s="218"/>
      <c r="J453" s="218"/>
      <c r="K453" s="340"/>
      <c r="L453" s="341"/>
      <c r="M453" s="342"/>
      <c r="N453" s="343"/>
      <c r="O453" s="343"/>
      <c r="P453" s="218"/>
      <c r="Q453" s="184"/>
      <c r="R453" s="184"/>
      <c r="S453" s="184"/>
      <c r="T453" s="347"/>
      <c r="U453" s="508"/>
      <c r="V453" s="8"/>
      <c r="W453" s="776"/>
      <c r="X453" s="8"/>
      <c r="Y453" s="776"/>
      <c r="Z453" s="8"/>
      <c r="AA453" s="8"/>
    </row>
    <row r="454" spans="1:27" ht="15.75" hidden="1" customHeight="1">
      <c r="A454" s="107"/>
      <c r="B454" s="390">
        <v>250</v>
      </c>
      <c r="C454" s="453">
        <v>330</v>
      </c>
      <c r="D454" s="453"/>
      <c r="E454" s="347"/>
      <c r="F454" s="347"/>
      <c r="G454" s="347"/>
      <c r="H454" s="347"/>
      <c r="I454" s="218"/>
      <c r="J454" s="218"/>
      <c r="K454" s="340"/>
      <c r="L454" s="341"/>
      <c r="M454" s="342"/>
      <c r="N454" s="343"/>
      <c r="O454" s="343"/>
      <c r="P454" s="218"/>
      <c r="Q454" s="184"/>
      <c r="R454" s="184"/>
      <c r="S454" s="184"/>
      <c r="T454" s="347"/>
      <c r="U454" s="508"/>
      <c r="V454" s="8"/>
      <c r="W454" s="776"/>
      <c r="X454" s="8"/>
      <c r="Y454" s="776"/>
      <c r="Z454" s="8"/>
      <c r="AA454" s="8"/>
    </row>
    <row r="455" spans="1:27" ht="15.75" hidden="1" customHeight="1">
      <c r="A455" s="107"/>
      <c r="B455" s="390">
        <v>275</v>
      </c>
      <c r="C455" s="453">
        <v>340</v>
      </c>
      <c r="D455" s="453"/>
      <c r="E455" s="347"/>
      <c r="F455" s="347"/>
      <c r="G455" s="347"/>
      <c r="H455" s="347"/>
      <c r="I455" s="218"/>
      <c r="J455" s="218"/>
      <c r="K455" s="340"/>
      <c r="L455" s="341"/>
      <c r="M455" s="342"/>
      <c r="N455" s="343"/>
      <c r="O455" s="343"/>
      <c r="P455" s="218"/>
      <c r="Q455" s="184"/>
      <c r="R455" s="184"/>
      <c r="S455" s="184"/>
      <c r="T455" s="347"/>
      <c r="U455" s="508"/>
      <c r="V455" s="8"/>
      <c r="W455" s="776"/>
      <c r="X455" s="8"/>
      <c r="Y455" s="776"/>
      <c r="Z455" s="8"/>
      <c r="AA455" s="8"/>
    </row>
    <row r="456" spans="1:27" ht="15.75" hidden="1" customHeight="1">
      <c r="A456" s="107"/>
      <c r="B456" s="390">
        <v>300</v>
      </c>
      <c r="C456" s="453">
        <v>350</v>
      </c>
      <c r="D456" s="453"/>
      <c r="E456" s="347"/>
      <c r="F456" s="347"/>
      <c r="G456" s="347"/>
      <c r="H456" s="347"/>
      <c r="I456" s="218"/>
      <c r="J456" s="218"/>
      <c r="K456" s="340"/>
      <c r="L456" s="341"/>
      <c r="M456" s="342"/>
      <c r="N456" s="343"/>
      <c r="O456" s="343"/>
      <c r="P456" s="218"/>
      <c r="Q456" s="184"/>
      <c r="R456" s="184"/>
      <c r="S456" s="184"/>
      <c r="T456" s="347"/>
      <c r="U456" s="508"/>
      <c r="V456" s="8"/>
      <c r="W456" s="776"/>
      <c r="X456" s="8"/>
      <c r="Y456" s="776"/>
      <c r="Z456" s="8"/>
      <c r="AA456" s="8"/>
    </row>
    <row r="457" spans="1:27" ht="15.75" hidden="1" customHeight="1">
      <c r="A457" s="107"/>
      <c r="B457" s="390">
        <v>325</v>
      </c>
      <c r="C457" s="453">
        <v>350</v>
      </c>
      <c r="D457" s="453"/>
      <c r="E457" s="347"/>
      <c r="F457" s="347"/>
      <c r="G457" s="347"/>
      <c r="H457" s="347"/>
      <c r="I457" s="218"/>
      <c r="J457" s="218"/>
      <c r="K457" s="340"/>
      <c r="L457" s="341"/>
      <c r="M457" s="342"/>
      <c r="N457" s="343"/>
      <c r="O457" s="343"/>
      <c r="P457" s="218"/>
      <c r="Q457" s="184"/>
      <c r="R457" s="184"/>
      <c r="S457" s="184"/>
      <c r="T457" s="347"/>
      <c r="U457" s="508"/>
      <c r="V457" s="8"/>
      <c r="W457" s="776"/>
      <c r="X457" s="8"/>
      <c r="Y457" s="776"/>
      <c r="Z457" s="8"/>
      <c r="AA457" s="8"/>
    </row>
    <row r="458" spans="1:27" ht="15.75" hidden="1" customHeight="1">
      <c r="A458" s="107"/>
      <c r="B458" s="390">
        <v>375</v>
      </c>
      <c r="C458" s="453">
        <v>350</v>
      </c>
      <c r="D458" s="453"/>
      <c r="E458" s="347"/>
      <c r="F458" s="347"/>
      <c r="G458" s="347"/>
      <c r="H458" s="347"/>
      <c r="I458" s="218"/>
      <c r="J458" s="218"/>
      <c r="K458" s="340"/>
      <c r="L458" s="341"/>
      <c r="M458" s="342"/>
      <c r="N458" s="343"/>
      <c r="O458" s="343"/>
      <c r="P458" s="218"/>
      <c r="Q458" s="184"/>
      <c r="R458" s="184"/>
      <c r="S458" s="184"/>
      <c r="T458" s="347"/>
      <c r="U458" s="508"/>
      <c r="V458" s="8"/>
      <c r="W458" s="776"/>
      <c r="X458" s="8"/>
      <c r="Y458" s="776"/>
      <c r="Z458" s="8"/>
      <c r="AA458" s="8"/>
    </row>
    <row r="459" spans="1:27" ht="15.75" hidden="1" customHeight="1">
      <c r="A459" s="107"/>
      <c r="B459" s="390">
        <v>450</v>
      </c>
      <c r="C459" s="453">
        <v>370</v>
      </c>
      <c r="D459" s="453"/>
      <c r="E459" s="347"/>
      <c r="F459" s="347"/>
      <c r="G459" s="347"/>
      <c r="H459" s="347"/>
      <c r="I459" s="218"/>
      <c r="J459" s="218"/>
      <c r="K459" s="340"/>
      <c r="L459" s="341"/>
      <c r="M459" s="342"/>
      <c r="N459" s="343"/>
      <c r="O459" s="343"/>
      <c r="P459" s="218"/>
      <c r="Q459" s="184"/>
      <c r="R459" s="184"/>
      <c r="S459" s="184"/>
      <c r="T459" s="347"/>
      <c r="U459" s="508"/>
      <c r="V459" s="8"/>
      <c r="W459" s="776"/>
      <c r="X459" s="8"/>
      <c r="Y459" s="776"/>
      <c r="Z459" s="8"/>
      <c r="AA459" s="8"/>
    </row>
    <row r="460" spans="1:27" ht="15.75" hidden="1" customHeight="1">
      <c r="A460" s="107"/>
      <c r="B460" s="390">
        <v>500</v>
      </c>
      <c r="C460" s="453">
        <v>370</v>
      </c>
      <c r="D460" s="453"/>
      <c r="E460" s="347"/>
      <c r="F460" s="347"/>
      <c r="G460" s="347"/>
      <c r="H460" s="347"/>
      <c r="I460" s="218"/>
      <c r="J460" s="218"/>
      <c r="K460" s="340"/>
      <c r="L460" s="341"/>
      <c r="M460" s="342"/>
      <c r="N460" s="343"/>
      <c r="O460" s="343"/>
      <c r="P460" s="218"/>
      <c r="Q460" s="184"/>
      <c r="R460" s="184"/>
      <c r="S460" s="184"/>
      <c r="T460" s="347"/>
      <c r="U460" s="508"/>
      <c r="V460" s="8"/>
      <c r="W460" s="776"/>
      <c r="X460" s="8"/>
      <c r="Y460" s="776"/>
      <c r="Z460" s="8"/>
      <c r="AA460" s="8"/>
    </row>
    <row r="461" spans="1:27" ht="15.75" hidden="1" customHeight="1">
      <c r="A461" s="107"/>
      <c r="B461" s="390">
        <v>600</v>
      </c>
      <c r="C461" s="453">
        <v>375</v>
      </c>
      <c r="D461" s="453"/>
      <c r="E461" s="347"/>
      <c r="F461" s="347"/>
      <c r="G461" s="347"/>
      <c r="H461" s="347"/>
      <c r="I461" s="218"/>
      <c r="J461" s="218"/>
      <c r="K461" s="340"/>
      <c r="L461" s="341"/>
      <c r="M461" s="342"/>
      <c r="N461" s="343"/>
      <c r="O461" s="343"/>
      <c r="P461" s="218"/>
      <c r="Q461" s="184"/>
      <c r="R461" s="184"/>
      <c r="S461" s="184"/>
      <c r="T461" s="347"/>
      <c r="U461" s="508"/>
      <c r="V461" s="8"/>
      <c r="W461" s="776"/>
      <c r="X461" s="8"/>
      <c r="Y461" s="776"/>
      <c r="Z461" s="8"/>
      <c r="AA461" s="8"/>
    </row>
    <row r="462" spans="1:27" ht="15.75" hidden="1" customHeight="1">
      <c r="A462" s="107"/>
      <c r="B462" s="391"/>
      <c r="C462" s="391"/>
      <c r="D462" s="391"/>
      <c r="E462" s="347"/>
      <c r="F462" s="347"/>
      <c r="G462" s="347"/>
      <c r="H462" s="347"/>
      <c r="I462" s="218"/>
      <c r="J462" s="218"/>
      <c r="K462" s="340"/>
      <c r="L462" s="341"/>
      <c r="M462" s="342"/>
      <c r="N462" s="343"/>
      <c r="O462" s="343"/>
      <c r="P462" s="218"/>
      <c r="Q462" s="184"/>
      <c r="R462" s="184"/>
      <c r="S462" s="184"/>
      <c r="T462" s="347"/>
      <c r="U462" s="508"/>
      <c r="V462" s="8"/>
      <c r="W462" s="776"/>
      <c r="X462" s="8"/>
      <c r="Y462" s="776"/>
      <c r="Z462" s="8"/>
      <c r="AA462" s="8"/>
    </row>
    <row r="463" spans="1:27" ht="15.75" hidden="1" customHeight="1">
      <c r="A463" s="107"/>
      <c r="B463" s="391"/>
      <c r="C463" s="391"/>
      <c r="D463" s="391"/>
      <c r="E463" s="347"/>
      <c r="F463" s="347"/>
      <c r="G463" s="347"/>
      <c r="H463" s="347"/>
      <c r="I463" s="218"/>
      <c r="J463" s="218"/>
      <c r="K463" s="340"/>
      <c r="L463" s="341"/>
      <c r="M463" s="342"/>
      <c r="N463" s="343"/>
      <c r="O463" s="343"/>
      <c r="P463" s="218"/>
      <c r="Q463" s="184"/>
      <c r="R463" s="184"/>
      <c r="S463" s="184"/>
      <c r="T463" s="347"/>
      <c r="U463" s="508"/>
      <c r="V463" s="8"/>
      <c r="W463" s="776"/>
      <c r="X463" s="8"/>
      <c r="Y463" s="776"/>
      <c r="Z463" s="8"/>
      <c r="AA463" s="8"/>
    </row>
    <row r="464" spans="1:27" ht="15.75" hidden="1" customHeight="1">
      <c r="A464" s="107"/>
      <c r="B464" s="388" t="s">
        <v>529</v>
      </c>
      <c r="C464" s="454">
        <f>SUMPRODUCT(S7:S397,H7:H397)</f>
        <v>0</v>
      </c>
      <c r="D464" s="454"/>
      <c r="E464" s="347"/>
      <c r="F464" s="347"/>
      <c r="G464" s="347"/>
      <c r="H464" s="347"/>
      <c r="I464" s="218"/>
      <c r="J464" s="218"/>
      <c r="K464" s="340"/>
      <c r="L464" s="341"/>
      <c r="M464" s="342"/>
      <c r="N464" s="343"/>
      <c r="O464" s="343"/>
      <c r="P464" s="218"/>
      <c r="Q464" s="184"/>
      <c r="R464" s="184"/>
      <c r="S464" s="184"/>
      <c r="T464" s="347"/>
      <c r="U464" s="508"/>
      <c r="V464" s="8"/>
      <c r="W464" s="776"/>
      <c r="X464" s="8"/>
      <c r="Y464" s="776"/>
      <c r="Z464" s="8"/>
      <c r="AA464" s="8"/>
    </row>
    <row r="465" spans="1:27" ht="15.75" hidden="1" customHeight="1">
      <c r="A465" s="107"/>
      <c r="B465" s="391"/>
      <c r="C465" s="391"/>
      <c r="D465" s="391"/>
      <c r="E465" s="347"/>
      <c r="F465" s="347"/>
      <c r="G465" s="347"/>
      <c r="H465" s="347"/>
      <c r="I465" s="218"/>
      <c r="J465" s="218"/>
      <c r="K465" s="340"/>
      <c r="L465" s="341"/>
      <c r="M465" s="342"/>
      <c r="N465" s="343"/>
      <c r="O465" s="343"/>
      <c r="P465" s="218"/>
      <c r="Q465" s="184"/>
      <c r="R465" s="184"/>
      <c r="S465" s="184"/>
      <c r="T465" s="347"/>
      <c r="U465" s="508"/>
      <c r="V465" s="8"/>
      <c r="W465" s="776"/>
      <c r="X465" s="8"/>
      <c r="Y465" s="776"/>
      <c r="Z465" s="8"/>
      <c r="AA465" s="8"/>
    </row>
    <row r="466" spans="1:27" ht="15.75" customHeight="1">
      <c r="A466" s="107"/>
      <c r="B466" s="347"/>
      <c r="C466" s="347"/>
      <c r="D466" s="347"/>
      <c r="E466" s="347"/>
      <c r="F466" s="347"/>
      <c r="G466" s="347"/>
      <c r="H466" s="347"/>
      <c r="I466" s="184"/>
      <c r="J466" s="184"/>
      <c r="K466" s="184"/>
      <c r="L466" s="184"/>
      <c r="M466" s="184"/>
      <c r="N466" s="184"/>
      <c r="O466" s="184"/>
      <c r="P466" s="184"/>
      <c r="Q466" s="184"/>
      <c r="R466" s="184"/>
      <c r="S466" s="184"/>
      <c r="T466" s="347"/>
      <c r="U466" s="508"/>
      <c r="V466" s="8"/>
      <c r="W466" s="776"/>
      <c r="X466" s="8"/>
      <c r="Y466" s="776"/>
      <c r="Z466" s="8"/>
      <c r="AA466" s="8"/>
    </row>
    <row r="467" spans="1:27" ht="15.75" customHeight="1">
      <c r="A467" s="108"/>
      <c r="B467" s="392"/>
      <c r="C467" s="392"/>
      <c r="D467" s="392"/>
      <c r="E467" s="392"/>
      <c r="F467" s="392"/>
      <c r="G467" s="549"/>
      <c r="H467" s="549"/>
      <c r="I467" s="219"/>
      <c r="J467" s="219"/>
      <c r="K467" s="219"/>
      <c r="L467" s="219"/>
      <c r="M467" s="219"/>
      <c r="N467" s="219"/>
      <c r="O467" s="219"/>
      <c r="P467" s="219"/>
      <c r="Q467" s="219"/>
      <c r="R467" s="219"/>
      <c r="S467" s="219"/>
      <c r="T467" s="549"/>
      <c r="U467" s="775"/>
      <c r="V467" s="50"/>
      <c r="W467" s="797"/>
      <c r="X467" s="50"/>
      <c r="Y467" s="797"/>
      <c r="Z467" s="50"/>
      <c r="AA467" s="50"/>
    </row>
  </sheetData>
  <sheetProtection algorithmName="SHA-512" hashValue="RuMpGOKgM+bmHB8cHNd8j0Q5N8+o9BQcRlgBi+s7oewENq9elsq0i8FeARi1zSAgybRX3m2x4xcAgmt8q6xhyQ==" saltValue="JIqyGRnAdUwK6p2Qsywnqw==" spinCount="100000" sheet="1"/>
  <mergeCells count="6">
    <mergeCell ref="A267:A277"/>
    <mergeCell ref="A62:A73"/>
    <mergeCell ref="A158:A165"/>
    <mergeCell ref="A302:A307"/>
    <mergeCell ref="A309:A317"/>
    <mergeCell ref="A279:A289"/>
  </mergeCells>
  <pageMargins left="0.69999998807907104" right="0.69999998807907104" top="0.75" bottom="0.75" header="0" footer="0"/>
  <pageSetup paperSize="0" orientation="portrait" horizontalDpi="0" verticalDpi="2048"/>
  <headerFooter alignWithMargins="0"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Export-Zusammenfassung</vt:lpstr>
      <vt:lpstr>Bestellinformationen</vt:lpstr>
      <vt:lpstr>Kingdom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von Rosen</dc:creator>
  <cp:lastModifiedBy>Konrad von Rosen</cp:lastModifiedBy>
  <dcterms:created xsi:type="dcterms:W3CDTF">2018-12-17T12:41:23Z</dcterms:created>
  <dcterms:modified xsi:type="dcterms:W3CDTF">2018-12-17T14:36:07Z</dcterms:modified>
</cp:coreProperties>
</file>