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Volumes/Kletterkultur/+ Preislisten +/"/>
    </mc:Choice>
  </mc:AlternateContent>
  <xr:revisionPtr revIDLastSave="0" documentId="8_{2CB0FA6E-95AD-FA43-90B1-A3B744C78831}" xr6:coauthVersionLast="36" xr6:coauthVersionMax="36" xr10:uidLastSave="{00000000-0000-0000-0000-000000000000}"/>
  <bookViews>
    <workbookView xWindow="0" yWindow="0" windowWidth="28800" windowHeight="18000" activeTab="2" xr2:uid="{00000000-000D-0000-FFFF-FFFF00000000}"/>
  </bookViews>
  <sheets>
    <sheet name="Bestellinformationen" sheetId="2" r:id="rId1"/>
    <sheet name="Kingdom" sheetId="3" r:id="rId2"/>
    <sheet name="Working Class" sheetId="4" r:id="rId3"/>
  </sheets>
  <calcPr calcId="181029"/>
</workbook>
</file>

<file path=xl/calcChain.xml><?xml version="1.0" encoding="utf-8"?>
<calcChain xmlns="http://schemas.openxmlformats.org/spreadsheetml/2006/main">
  <c r="D7" i="3" l="1"/>
  <c r="U7" i="3"/>
  <c r="W7" i="3"/>
  <c r="Y7" i="3"/>
  <c r="D8" i="3"/>
  <c r="U8" i="3"/>
  <c r="W8" i="3"/>
  <c r="Y8" i="3"/>
  <c r="D9" i="3"/>
  <c r="U9" i="3"/>
  <c r="W9" i="3"/>
  <c r="Y9" i="3"/>
  <c r="D10" i="3"/>
  <c r="U10" i="3"/>
  <c r="W10" i="3"/>
  <c r="Y10" i="3"/>
  <c r="C11" i="3"/>
  <c r="D11" i="3"/>
  <c r="G11" i="3"/>
  <c r="W11" i="3" s="1"/>
  <c r="U11" i="3"/>
  <c r="Y11" i="3"/>
  <c r="D13" i="3"/>
  <c r="Y13" i="3" s="1"/>
  <c r="U13" i="3"/>
  <c r="W13" i="3"/>
  <c r="D14" i="3"/>
  <c r="Y14" i="3" s="1"/>
  <c r="U14" i="3"/>
  <c r="W14" i="3"/>
  <c r="D15" i="3"/>
  <c r="Y15" i="3" s="1"/>
  <c r="U15" i="3"/>
  <c r="W15" i="3"/>
  <c r="C16" i="3"/>
  <c r="D16" i="3"/>
  <c r="Y16" i="3" s="1"/>
  <c r="G16" i="3"/>
  <c r="W16" i="3"/>
  <c r="D18" i="3"/>
  <c r="Y18" i="3" s="1"/>
  <c r="U18" i="3"/>
  <c r="W18" i="3"/>
  <c r="D19" i="3"/>
  <c r="Y19" i="3" s="1"/>
  <c r="U19" i="3"/>
  <c r="W19" i="3"/>
  <c r="D20" i="3"/>
  <c r="Y20" i="3" s="1"/>
  <c r="U20" i="3"/>
  <c r="W20" i="3"/>
  <c r="C21" i="3"/>
  <c r="G21" i="3"/>
  <c r="W21" i="3" s="1"/>
  <c r="U21" i="3"/>
  <c r="D23" i="3"/>
  <c r="Y23" i="3" s="1"/>
  <c r="U23" i="3"/>
  <c r="W23" i="3"/>
  <c r="D24" i="3"/>
  <c r="Y24" i="3" s="1"/>
  <c r="U24" i="3"/>
  <c r="W24" i="3"/>
  <c r="D25" i="3"/>
  <c r="Y25" i="3" s="1"/>
  <c r="U25" i="3"/>
  <c r="W25" i="3"/>
  <c r="D26" i="3"/>
  <c r="Y26" i="3" s="1"/>
  <c r="U26" i="3"/>
  <c r="W26" i="3"/>
  <c r="D27" i="3"/>
  <c r="Y27" i="3" s="1"/>
  <c r="U27" i="3"/>
  <c r="W27" i="3"/>
  <c r="D28" i="3"/>
  <c r="Y28" i="3" s="1"/>
  <c r="U28" i="3"/>
  <c r="W28" i="3"/>
  <c r="D29" i="3"/>
  <c r="Y29" i="3" s="1"/>
  <c r="U29" i="3"/>
  <c r="W29" i="3"/>
  <c r="D30" i="3"/>
  <c r="Y30" i="3" s="1"/>
  <c r="U30" i="3"/>
  <c r="W30" i="3"/>
  <c r="C31" i="3"/>
  <c r="D31" i="3" s="1"/>
  <c r="Y31" i="3" s="1"/>
  <c r="G31" i="3"/>
  <c r="U31" i="3"/>
  <c r="W31" i="3"/>
  <c r="D33" i="3"/>
  <c r="U33" i="3"/>
  <c r="W33" i="3"/>
  <c r="Y33" i="3"/>
  <c r="D34" i="3"/>
  <c r="U34" i="3"/>
  <c r="W34" i="3"/>
  <c r="Y34" i="3"/>
  <c r="D35" i="3"/>
  <c r="U35" i="3"/>
  <c r="W35" i="3"/>
  <c r="Y35" i="3"/>
  <c r="D36" i="3"/>
  <c r="U36" i="3"/>
  <c r="W36" i="3"/>
  <c r="Y36" i="3"/>
  <c r="D37" i="3"/>
  <c r="U37" i="3"/>
  <c r="W37" i="3"/>
  <c r="Y37" i="3"/>
  <c r="D38" i="3"/>
  <c r="U38" i="3"/>
  <c r="W38" i="3"/>
  <c r="Y38" i="3"/>
  <c r="D39" i="3"/>
  <c r="U39" i="3"/>
  <c r="W39" i="3"/>
  <c r="Y39" i="3"/>
  <c r="D40" i="3"/>
  <c r="U40" i="3"/>
  <c r="W40" i="3"/>
  <c r="Y40" i="3"/>
  <c r="C41" i="3"/>
  <c r="D41" i="3"/>
  <c r="G41" i="3"/>
  <c r="W41" i="3" s="1"/>
  <c r="U41" i="3"/>
  <c r="Y41" i="3"/>
  <c r="D43" i="3"/>
  <c r="Y43" i="3" s="1"/>
  <c r="U43" i="3"/>
  <c r="W43" i="3"/>
  <c r="D44" i="3"/>
  <c r="Y44" i="3" s="1"/>
  <c r="U44" i="3"/>
  <c r="W44" i="3"/>
  <c r="D45" i="3"/>
  <c r="Y45" i="3" s="1"/>
  <c r="U45" i="3"/>
  <c r="W45" i="3"/>
  <c r="D46" i="3"/>
  <c r="Y46" i="3" s="1"/>
  <c r="U46" i="3"/>
  <c r="W46" i="3"/>
  <c r="D47" i="3"/>
  <c r="Y47" i="3" s="1"/>
  <c r="U47" i="3"/>
  <c r="W47" i="3"/>
  <c r="C48" i="3"/>
  <c r="D48" i="3" s="1"/>
  <c r="Y48" i="3" s="1"/>
  <c r="G48" i="3"/>
  <c r="W48" i="3"/>
  <c r="U48" i="3"/>
  <c r="U50" i="3"/>
  <c r="W50" i="3"/>
  <c r="Y50" i="3"/>
  <c r="D52" i="3"/>
  <c r="U52" i="3"/>
  <c r="W52" i="3"/>
  <c r="Y52" i="3"/>
  <c r="D53" i="3"/>
  <c r="U53" i="3"/>
  <c r="W53" i="3"/>
  <c r="Y53" i="3"/>
  <c r="D54" i="3"/>
  <c r="U54" i="3"/>
  <c r="W54" i="3"/>
  <c r="Y54" i="3"/>
  <c r="D55" i="3"/>
  <c r="U55" i="3"/>
  <c r="W55" i="3"/>
  <c r="Y55" i="3"/>
  <c r="D56" i="3"/>
  <c r="U56" i="3"/>
  <c r="W56" i="3"/>
  <c r="Y56" i="3"/>
  <c r="D57" i="3"/>
  <c r="U57" i="3"/>
  <c r="W57" i="3"/>
  <c r="Y57" i="3"/>
  <c r="D58" i="3"/>
  <c r="U58" i="3"/>
  <c r="W58" i="3"/>
  <c r="Y58" i="3"/>
  <c r="D59" i="3"/>
  <c r="U59" i="3"/>
  <c r="W59" i="3"/>
  <c r="Y59" i="3"/>
  <c r="C60" i="3"/>
  <c r="D60" i="3" s="1"/>
  <c r="Y60" i="3" s="1"/>
  <c r="G60" i="3"/>
  <c r="W60" i="3" s="1"/>
  <c r="U60" i="3"/>
  <c r="D62" i="3"/>
  <c r="Y62" i="3" s="1"/>
  <c r="U62" i="3"/>
  <c r="W62" i="3"/>
  <c r="D63" i="3"/>
  <c r="Y63" i="3" s="1"/>
  <c r="U63" i="3"/>
  <c r="W63" i="3"/>
  <c r="D64" i="3"/>
  <c r="Y64" i="3" s="1"/>
  <c r="U64" i="3"/>
  <c r="W64" i="3"/>
  <c r="D65" i="3"/>
  <c r="Y65" i="3" s="1"/>
  <c r="U65" i="3"/>
  <c r="W65" i="3"/>
  <c r="D66" i="3"/>
  <c r="Y66" i="3" s="1"/>
  <c r="U66" i="3"/>
  <c r="W66" i="3"/>
  <c r="D67" i="3"/>
  <c r="Y67" i="3" s="1"/>
  <c r="U67" i="3"/>
  <c r="W67" i="3"/>
  <c r="D68" i="3"/>
  <c r="U68" i="3"/>
  <c r="W68" i="3"/>
  <c r="Y68" i="3"/>
  <c r="D69" i="3"/>
  <c r="U69" i="3"/>
  <c r="W69" i="3"/>
  <c r="Y69" i="3"/>
  <c r="D70" i="3"/>
  <c r="U70" i="3"/>
  <c r="W70" i="3"/>
  <c r="Y70" i="3"/>
  <c r="D71" i="3"/>
  <c r="U71" i="3"/>
  <c r="W71" i="3"/>
  <c r="Y71" i="3"/>
  <c r="D72" i="3"/>
  <c r="U72" i="3"/>
  <c r="W72" i="3"/>
  <c r="Y72" i="3"/>
  <c r="C73" i="3"/>
  <c r="D73" i="3"/>
  <c r="G73" i="3"/>
  <c r="W73" i="3" s="1"/>
  <c r="U73" i="3"/>
  <c r="Y73" i="3"/>
  <c r="D76" i="3"/>
  <c r="U76" i="3"/>
  <c r="W76" i="3"/>
  <c r="Y76" i="3"/>
  <c r="D77" i="3"/>
  <c r="U77" i="3"/>
  <c r="W77" i="3"/>
  <c r="Y77" i="3"/>
  <c r="D78" i="3"/>
  <c r="U78" i="3"/>
  <c r="W78" i="3"/>
  <c r="Y78" i="3"/>
  <c r="D79" i="3"/>
  <c r="U79" i="3"/>
  <c r="W79" i="3"/>
  <c r="Y79" i="3"/>
  <c r="C80" i="3"/>
  <c r="D80" i="3" s="1"/>
  <c r="Y80" i="3" s="1"/>
  <c r="G80" i="3"/>
  <c r="W80" i="3" s="1"/>
  <c r="U80" i="3"/>
  <c r="D82" i="3"/>
  <c r="Y82" i="3"/>
  <c r="U82" i="3"/>
  <c r="W82" i="3"/>
  <c r="D83" i="3"/>
  <c r="Y83" i="3"/>
  <c r="U83" i="3"/>
  <c r="W83" i="3"/>
  <c r="D84" i="3"/>
  <c r="Y84" i="3"/>
  <c r="U84" i="3"/>
  <c r="W84" i="3"/>
  <c r="D85" i="3"/>
  <c r="Y85" i="3"/>
  <c r="U85" i="3"/>
  <c r="W85" i="3"/>
  <c r="D86" i="3"/>
  <c r="Y86" i="3"/>
  <c r="U86" i="3"/>
  <c r="W86" i="3"/>
  <c r="D87" i="3"/>
  <c r="Y87" i="3"/>
  <c r="U87" i="3"/>
  <c r="W87" i="3"/>
  <c r="D88" i="3"/>
  <c r="Y88" i="3"/>
  <c r="U88" i="3"/>
  <c r="W88" i="3"/>
  <c r="C89" i="3"/>
  <c r="D89" i="3"/>
  <c r="Y89" i="3" s="1"/>
  <c r="G89" i="3"/>
  <c r="U89" i="3"/>
  <c r="W89" i="3"/>
  <c r="U91" i="3"/>
  <c r="W91" i="3"/>
  <c r="Y91" i="3"/>
  <c r="D93" i="3"/>
  <c r="Y93" i="3" s="1"/>
  <c r="U93" i="3"/>
  <c r="W93" i="3"/>
  <c r="D94" i="3"/>
  <c r="Y94" i="3" s="1"/>
  <c r="U94" i="3"/>
  <c r="W94" i="3"/>
  <c r="D95" i="3"/>
  <c r="Y95" i="3" s="1"/>
  <c r="U95" i="3"/>
  <c r="W95" i="3"/>
  <c r="D96" i="3"/>
  <c r="Y96" i="3" s="1"/>
  <c r="U96" i="3"/>
  <c r="W96" i="3"/>
  <c r="D97" i="3"/>
  <c r="Y97" i="3" s="1"/>
  <c r="U97" i="3"/>
  <c r="W97" i="3"/>
  <c r="D98" i="3"/>
  <c r="Y98" i="3" s="1"/>
  <c r="U98" i="3"/>
  <c r="W98" i="3"/>
  <c r="D99" i="3"/>
  <c r="Y99" i="3" s="1"/>
  <c r="U99" i="3"/>
  <c r="W99" i="3"/>
  <c r="C100" i="3"/>
  <c r="D100" i="3" s="1"/>
  <c r="Y100" i="3" s="1"/>
  <c r="G100" i="3"/>
  <c r="W100" i="3" s="1"/>
  <c r="U100" i="3"/>
  <c r="D103" i="3"/>
  <c r="U103" i="3"/>
  <c r="W103" i="3"/>
  <c r="Y103" i="3"/>
  <c r="D104" i="3"/>
  <c r="U104" i="3"/>
  <c r="W104" i="3"/>
  <c r="Y104" i="3"/>
  <c r="D105" i="3"/>
  <c r="U105" i="3"/>
  <c r="W105" i="3"/>
  <c r="Y105" i="3"/>
  <c r="D106" i="3"/>
  <c r="U106" i="3"/>
  <c r="W106" i="3"/>
  <c r="Y106" i="3"/>
  <c r="D107" i="3"/>
  <c r="U107" i="3"/>
  <c r="W107" i="3"/>
  <c r="Y107" i="3"/>
  <c r="D108" i="3"/>
  <c r="U108" i="3"/>
  <c r="W108" i="3"/>
  <c r="Y108" i="3"/>
  <c r="C109" i="3"/>
  <c r="D109" i="3" s="1"/>
  <c r="Y109" i="3" s="1"/>
  <c r="G109" i="3"/>
  <c r="W109" i="3" s="1"/>
  <c r="U109" i="3"/>
  <c r="D111" i="3"/>
  <c r="Y111" i="3" s="1"/>
  <c r="U111" i="3"/>
  <c r="W111" i="3"/>
  <c r="D112" i="3"/>
  <c r="Y112" i="3" s="1"/>
  <c r="U112" i="3"/>
  <c r="W112" i="3"/>
  <c r="D113" i="3"/>
  <c r="Y113" i="3" s="1"/>
  <c r="U113" i="3"/>
  <c r="W113" i="3"/>
  <c r="D114" i="3"/>
  <c r="Y114" i="3" s="1"/>
  <c r="U114" i="3"/>
  <c r="W114" i="3"/>
  <c r="D115" i="3"/>
  <c r="Y115" i="3" s="1"/>
  <c r="U115" i="3"/>
  <c r="W115" i="3"/>
  <c r="D116" i="3"/>
  <c r="Y116" i="3" s="1"/>
  <c r="U116" i="3"/>
  <c r="W116" i="3"/>
  <c r="D117" i="3"/>
  <c r="Y117" i="3" s="1"/>
  <c r="U117" i="3"/>
  <c r="W117" i="3"/>
  <c r="C118" i="3"/>
  <c r="D118" i="3" s="1"/>
  <c r="Y118" i="3" s="1"/>
  <c r="G118" i="3"/>
  <c r="U118" i="3"/>
  <c r="W118" i="3"/>
  <c r="D121" i="3"/>
  <c r="U121" i="3"/>
  <c r="W121" i="3"/>
  <c r="Y121" i="3"/>
  <c r="D122" i="3"/>
  <c r="U122" i="3"/>
  <c r="W122" i="3"/>
  <c r="Y122" i="3"/>
  <c r="D123" i="3"/>
  <c r="U123" i="3"/>
  <c r="W123" i="3"/>
  <c r="Y123" i="3"/>
  <c r="D124" i="3"/>
  <c r="U124" i="3"/>
  <c r="W124" i="3"/>
  <c r="Y124" i="3"/>
  <c r="D125" i="3"/>
  <c r="U125" i="3"/>
  <c r="W125" i="3"/>
  <c r="Y125" i="3"/>
  <c r="D126" i="3"/>
  <c r="U126" i="3"/>
  <c r="W126" i="3"/>
  <c r="Y126" i="3"/>
  <c r="D127" i="3"/>
  <c r="U127" i="3"/>
  <c r="W127" i="3"/>
  <c r="Y127" i="3"/>
  <c r="C128" i="3"/>
  <c r="D128" i="3"/>
  <c r="Y128" i="3"/>
  <c r="G128" i="3"/>
  <c r="W128" i="3" s="1"/>
  <c r="U128" i="3"/>
  <c r="U130" i="3"/>
  <c r="W130" i="3"/>
  <c r="Y130" i="3"/>
  <c r="U131" i="3"/>
  <c r="W131" i="3"/>
  <c r="Y131" i="3"/>
  <c r="C132" i="3"/>
  <c r="G132" i="3"/>
  <c r="U132" i="3"/>
  <c r="W132" i="3"/>
  <c r="Y132" i="3"/>
  <c r="D134" i="3"/>
  <c r="Y134" i="3" s="1"/>
  <c r="U134" i="3"/>
  <c r="W134" i="3"/>
  <c r="D135" i="3"/>
  <c r="Y135" i="3" s="1"/>
  <c r="U135" i="3"/>
  <c r="W135" i="3"/>
  <c r="D136" i="3"/>
  <c r="Y136" i="3" s="1"/>
  <c r="U136" i="3"/>
  <c r="W136" i="3"/>
  <c r="D137" i="3"/>
  <c r="Y137" i="3" s="1"/>
  <c r="U137" i="3"/>
  <c r="W137" i="3"/>
  <c r="D138" i="3"/>
  <c r="Y138" i="3" s="1"/>
  <c r="U138" i="3"/>
  <c r="W138" i="3"/>
  <c r="D139" i="3"/>
  <c r="Y139" i="3" s="1"/>
  <c r="U139" i="3"/>
  <c r="W139" i="3"/>
  <c r="D140" i="3"/>
  <c r="Y140" i="3" s="1"/>
  <c r="U140" i="3"/>
  <c r="W140" i="3"/>
  <c r="D141" i="3"/>
  <c r="Y141" i="3" s="1"/>
  <c r="U141" i="3"/>
  <c r="W141" i="3"/>
  <c r="C142" i="3"/>
  <c r="D142" i="3"/>
  <c r="G142" i="3"/>
  <c r="W142" i="3" s="1"/>
  <c r="U142" i="3"/>
  <c r="Y142" i="3"/>
  <c r="D144" i="3"/>
  <c r="U144" i="3"/>
  <c r="W144" i="3"/>
  <c r="Y144" i="3"/>
  <c r="D145" i="3"/>
  <c r="U145" i="3"/>
  <c r="W145" i="3"/>
  <c r="Y145" i="3"/>
  <c r="C146" i="3"/>
  <c r="D146" i="3" s="1"/>
  <c r="Y146" i="3" s="1"/>
  <c r="G146" i="3"/>
  <c r="W146" i="3" s="1"/>
  <c r="U146" i="3"/>
  <c r="D148" i="3"/>
  <c r="Y148" i="3"/>
  <c r="U148" i="3"/>
  <c r="W148" i="3"/>
  <c r="D149" i="3"/>
  <c r="Y149" i="3"/>
  <c r="U149" i="3"/>
  <c r="W149" i="3"/>
  <c r="D150" i="3"/>
  <c r="Y150" i="3"/>
  <c r="U150" i="3"/>
  <c r="W150" i="3"/>
  <c r="D151" i="3"/>
  <c r="Y151" i="3"/>
  <c r="U151" i="3"/>
  <c r="W151" i="3"/>
  <c r="D152" i="3"/>
  <c r="Y152" i="3"/>
  <c r="U152" i="3"/>
  <c r="W152" i="3"/>
  <c r="D153" i="3"/>
  <c r="Y153" i="3"/>
  <c r="U153" i="3"/>
  <c r="W153" i="3"/>
  <c r="D154" i="3"/>
  <c r="Y154" i="3"/>
  <c r="U154" i="3"/>
  <c r="W154" i="3"/>
  <c r="D155" i="3"/>
  <c r="Y155" i="3"/>
  <c r="U155" i="3"/>
  <c r="W155" i="3"/>
  <c r="C156" i="3"/>
  <c r="D156" i="3"/>
  <c r="Y156" i="3" s="1"/>
  <c r="G156" i="3"/>
  <c r="U156" i="3"/>
  <c r="W156" i="3"/>
  <c r="D158" i="3"/>
  <c r="U158" i="3"/>
  <c r="W158" i="3"/>
  <c r="Y158" i="3"/>
  <c r="D159" i="3"/>
  <c r="U159" i="3"/>
  <c r="W159" i="3"/>
  <c r="Y159" i="3"/>
  <c r="D160" i="3"/>
  <c r="U160" i="3"/>
  <c r="W160" i="3"/>
  <c r="Y160" i="3"/>
  <c r="D161" i="3"/>
  <c r="U161" i="3"/>
  <c r="W161" i="3"/>
  <c r="Y161" i="3"/>
  <c r="D162" i="3"/>
  <c r="U162" i="3"/>
  <c r="W162" i="3"/>
  <c r="Y162" i="3"/>
  <c r="D163" i="3"/>
  <c r="U163" i="3"/>
  <c r="W163" i="3"/>
  <c r="Y163" i="3"/>
  <c r="D164" i="3"/>
  <c r="U164" i="3"/>
  <c r="W164" i="3"/>
  <c r="Y164" i="3"/>
  <c r="C165" i="3"/>
  <c r="D165" i="3" s="1"/>
  <c r="Y165" i="3" s="1"/>
  <c r="G165" i="3"/>
  <c r="W165" i="3" s="1"/>
  <c r="U165" i="3"/>
  <c r="D167" i="3"/>
  <c r="Y167" i="3" s="1"/>
  <c r="U167" i="3"/>
  <c r="W167" i="3"/>
  <c r="D168" i="3"/>
  <c r="Y168" i="3" s="1"/>
  <c r="U168" i="3"/>
  <c r="W168" i="3"/>
  <c r="D169" i="3"/>
  <c r="Y169" i="3" s="1"/>
  <c r="U169" i="3"/>
  <c r="W169" i="3"/>
  <c r="D170" i="3"/>
  <c r="Y170" i="3" s="1"/>
  <c r="U170" i="3"/>
  <c r="W170" i="3"/>
  <c r="D171" i="3"/>
  <c r="Y171" i="3" s="1"/>
  <c r="U171" i="3"/>
  <c r="W171" i="3"/>
  <c r="D172" i="3"/>
  <c r="Y172" i="3" s="1"/>
  <c r="U172" i="3"/>
  <c r="W172" i="3"/>
  <c r="D173" i="3"/>
  <c r="Y173" i="3" s="1"/>
  <c r="U173" i="3"/>
  <c r="W173" i="3"/>
  <c r="D174" i="3"/>
  <c r="Y174" i="3" s="1"/>
  <c r="U174" i="3"/>
  <c r="W174" i="3"/>
  <c r="C175" i="3"/>
  <c r="D175" i="3"/>
  <c r="G175" i="3"/>
  <c r="W175" i="3" s="1"/>
  <c r="U175" i="3"/>
  <c r="Y175" i="3"/>
  <c r="D177" i="3"/>
  <c r="U177" i="3"/>
  <c r="W177" i="3"/>
  <c r="Y177" i="3"/>
  <c r="D178" i="3"/>
  <c r="U178" i="3"/>
  <c r="W178" i="3"/>
  <c r="Y178" i="3"/>
  <c r="D179" i="3"/>
  <c r="U179" i="3"/>
  <c r="W179" i="3"/>
  <c r="Y179" i="3"/>
  <c r="D180" i="3"/>
  <c r="U180" i="3"/>
  <c r="W180" i="3"/>
  <c r="Y180" i="3"/>
  <c r="D181" i="3"/>
  <c r="U181" i="3"/>
  <c r="W181" i="3"/>
  <c r="Y181" i="3"/>
  <c r="D182" i="3"/>
  <c r="U182" i="3"/>
  <c r="W182" i="3"/>
  <c r="Y182" i="3"/>
  <c r="D183" i="3"/>
  <c r="U183" i="3"/>
  <c r="W183" i="3"/>
  <c r="Y183" i="3"/>
  <c r="D184" i="3"/>
  <c r="U184" i="3"/>
  <c r="W184" i="3"/>
  <c r="Y184" i="3"/>
  <c r="D185" i="3"/>
  <c r="U185" i="3"/>
  <c r="W185" i="3"/>
  <c r="Y185" i="3"/>
  <c r="D186" i="3"/>
  <c r="U186" i="3"/>
  <c r="W186" i="3"/>
  <c r="Y186" i="3"/>
  <c r="D187" i="3"/>
  <c r="U187" i="3"/>
  <c r="W187" i="3"/>
  <c r="Y187" i="3"/>
  <c r="D188" i="3"/>
  <c r="U188" i="3"/>
  <c r="W188" i="3"/>
  <c r="Y188" i="3"/>
  <c r="C189" i="3"/>
  <c r="D189" i="3" s="1"/>
  <c r="Y189" i="3" s="1"/>
  <c r="G189" i="3"/>
  <c r="W189" i="3" s="1"/>
  <c r="U189" i="3"/>
  <c r="U191" i="3"/>
  <c r="W191" i="3"/>
  <c r="Y191" i="3"/>
  <c r="D193" i="3"/>
  <c r="U193" i="3"/>
  <c r="W193" i="3"/>
  <c r="Y193" i="3"/>
  <c r="D194" i="3"/>
  <c r="U194" i="3"/>
  <c r="W194" i="3"/>
  <c r="Y194" i="3"/>
  <c r="D195" i="3"/>
  <c r="U195" i="3"/>
  <c r="W195" i="3"/>
  <c r="Y195" i="3"/>
  <c r="D196" i="3"/>
  <c r="U196" i="3"/>
  <c r="W196" i="3"/>
  <c r="Y196" i="3"/>
  <c r="D197" i="3"/>
  <c r="U197" i="3"/>
  <c r="W197" i="3"/>
  <c r="Y197" i="3"/>
  <c r="D198" i="3"/>
  <c r="U198" i="3"/>
  <c r="W198" i="3"/>
  <c r="Y198" i="3"/>
  <c r="C199" i="3"/>
  <c r="D199" i="3"/>
  <c r="Y199" i="3"/>
  <c r="G199" i="3"/>
  <c r="W199" i="3" s="1"/>
  <c r="U199" i="3"/>
  <c r="D202" i="3"/>
  <c r="Y202" i="3" s="1"/>
  <c r="U202" i="3"/>
  <c r="W202" i="3"/>
  <c r="D203" i="3"/>
  <c r="Y203" i="3" s="1"/>
  <c r="U203" i="3"/>
  <c r="W203" i="3"/>
  <c r="D204" i="3"/>
  <c r="Y204" i="3" s="1"/>
  <c r="U204" i="3"/>
  <c r="W204" i="3"/>
  <c r="D205" i="3"/>
  <c r="Y205" i="3" s="1"/>
  <c r="U205" i="3"/>
  <c r="W205" i="3"/>
  <c r="D206" i="3"/>
  <c r="Y206" i="3" s="1"/>
  <c r="U206" i="3"/>
  <c r="W206" i="3"/>
  <c r="D207" i="3"/>
  <c r="Y207" i="3" s="1"/>
  <c r="U207" i="3"/>
  <c r="W207" i="3"/>
  <c r="D208" i="3"/>
  <c r="Y208" i="3" s="1"/>
  <c r="U208" i="3"/>
  <c r="W208" i="3"/>
  <c r="D209" i="3"/>
  <c r="Y209" i="3" s="1"/>
  <c r="U209" i="3"/>
  <c r="W209" i="3"/>
  <c r="C210" i="3"/>
  <c r="D210" i="3" s="1"/>
  <c r="Y210" i="3" s="1"/>
  <c r="G210" i="3"/>
  <c r="W210" i="3"/>
  <c r="U210" i="3"/>
  <c r="D212" i="3"/>
  <c r="U212" i="3"/>
  <c r="W212" i="3"/>
  <c r="Y212" i="3"/>
  <c r="D213" i="3"/>
  <c r="U213" i="3"/>
  <c r="W213" i="3"/>
  <c r="Y213" i="3"/>
  <c r="D214" i="3"/>
  <c r="U214" i="3"/>
  <c r="W214" i="3"/>
  <c r="Y214" i="3"/>
  <c r="D215" i="3"/>
  <c r="U215" i="3"/>
  <c r="W215" i="3"/>
  <c r="Y215" i="3"/>
  <c r="D216" i="3"/>
  <c r="U216" i="3"/>
  <c r="W216" i="3"/>
  <c r="Y216" i="3"/>
  <c r="C217" i="3"/>
  <c r="D217" i="3"/>
  <c r="Y217" i="3"/>
  <c r="G217" i="3"/>
  <c r="W217" i="3" s="1"/>
  <c r="U217" i="3"/>
  <c r="D219" i="3"/>
  <c r="Y219" i="3" s="1"/>
  <c r="U219" i="3"/>
  <c r="W219" i="3"/>
  <c r="D220" i="3"/>
  <c r="Y220" i="3" s="1"/>
  <c r="U220" i="3"/>
  <c r="W220" i="3"/>
  <c r="D221" i="3"/>
  <c r="Y221" i="3" s="1"/>
  <c r="U221" i="3"/>
  <c r="W221" i="3"/>
  <c r="C222" i="3"/>
  <c r="D222" i="3" s="1"/>
  <c r="Y222" i="3" s="1"/>
  <c r="G222" i="3"/>
  <c r="U222" i="3"/>
  <c r="W222" i="3"/>
  <c r="D224" i="3"/>
  <c r="U224" i="3"/>
  <c r="W224" i="3"/>
  <c r="Y224" i="3"/>
  <c r="D225" i="3"/>
  <c r="U225" i="3"/>
  <c r="W225" i="3"/>
  <c r="Y225" i="3"/>
  <c r="D226" i="3"/>
  <c r="U226" i="3"/>
  <c r="W226" i="3"/>
  <c r="Y226" i="3"/>
  <c r="D227" i="3"/>
  <c r="U227" i="3"/>
  <c r="W227" i="3"/>
  <c r="Y227" i="3"/>
  <c r="D228" i="3"/>
  <c r="U228" i="3"/>
  <c r="W228" i="3"/>
  <c r="Y228" i="3"/>
  <c r="D229" i="3"/>
  <c r="U229" i="3"/>
  <c r="W229" i="3"/>
  <c r="Y229" i="3"/>
  <c r="D230" i="3"/>
  <c r="U230" i="3"/>
  <c r="W230" i="3"/>
  <c r="Y230" i="3"/>
  <c r="D231" i="3"/>
  <c r="U231" i="3"/>
  <c r="W231" i="3"/>
  <c r="Y231" i="3"/>
  <c r="C232" i="3"/>
  <c r="D232" i="3"/>
  <c r="Y232" i="3"/>
  <c r="G232" i="3"/>
  <c r="W232" i="3" s="1"/>
  <c r="U232" i="3"/>
  <c r="D234" i="3"/>
  <c r="Y234" i="3" s="1"/>
  <c r="U234" i="3"/>
  <c r="W234" i="3"/>
  <c r="D235" i="3"/>
  <c r="Y235" i="3" s="1"/>
  <c r="U235" i="3"/>
  <c r="W235" i="3"/>
  <c r="D236" i="3"/>
  <c r="Y236" i="3" s="1"/>
  <c r="U236" i="3"/>
  <c r="W236" i="3"/>
  <c r="D237" i="3"/>
  <c r="Y237" i="3" s="1"/>
  <c r="U237" i="3"/>
  <c r="W237" i="3"/>
  <c r="D238" i="3"/>
  <c r="Y238" i="3" s="1"/>
  <c r="U238" i="3"/>
  <c r="W238" i="3"/>
  <c r="D239" i="3"/>
  <c r="Y239" i="3" s="1"/>
  <c r="U239" i="3"/>
  <c r="W239" i="3"/>
  <c r="D240" i="3"/>
  <c r="Y240" i="3" s="1"/>
  <c r="U240" i="3"/>
  <c r="W240" i="3"/>
  <c r="C241" i="3"/>
  <c r="D241" i="3" s="1"/>
  <c r="Y241" i="3" s="1"/>
  <c r="G241" i="3"/>
  <c r="W241" i="3"/>
  <c r="U241" i="3"/>
  <c r="D243" i="3"/>
  <c r="U243" i="3"/>
  <c r="W243" i="3"/>
  <c r="Y243" i="3"/>
  <c r="D244" i="3"/>
  <c r="U244" i="3"/>
  <c r="W244" i="3"/>
  <c r="Y244" i="3"/>
  <c r="D245" i="3"/>
  <c r="U245" i="3"/>
  <c r="W245" i="3"/>
  <c r="Y245" i="3"/>
  <c r="D246" i="3"/>
  <c r="U246" i="3"/>
  <c r="W246" i="3"/>
  <c r="Y246" i="3"/>
  <c r="D247" i="3"/>
  <c r="U247" i="3"/>
  <c r="W247" i="3"/>
  <c r="Y247" i="3"/>
  <c r="D248" i="3"/>
  <c r="U248" i="3"/>
  <c r="W248" i="3"/>
  <c r="Y248" i="3"/>
  <c r="D249" i="3"/>
  <c r="U249" i="3"/>
  <c r="W249" i="3"/>
  <c r="Y249" i="3"/>
  <c r="D250" i="3"/>
  <c r="U250" i="3"/>
  <c r="W250" i="3"/>
  <c r="Y250" i="3"/>
  <c r="C251" i="3"/>
  <c r="D251" i="3"/>
  <c r="Y251" i="3"/>
  <c r="G251" i="3"/>
  <c r="W251" i="3" s="1"/>
  <c r="U251" i="3"/>
  <c r="D254" i="3"/>
  <c r="Y254" i="3" s="1"/>
  <c r="U254" i="3"/>
  <c r="W254" i="3"/>
  <c r="D255" i="3"/>
  <c r="Y255" i="3" s="1"/>
  <c r="U255" i="3"/>
  <c r="W255" i="3"/>
  <c r="D256" i="3"/>
  <c r="Y256" i="3" s="1"/>
  <c r="U256" i="3"/>
  <c r="W256" i="3"/>
  <c r="C257" i="3"/>
  <c r="D257" i="3" s="1"/>
  <c r="Y257" i="3" s="1"/>
  <c r="G257" i="3"/>
  <c r="U257" i="3"/>
  <c r="W257" i="3"/>
  <c r="D259" i="3"/>
  <c r="U259" i="3"/>
  <c r="W259" i="3"/>
  <c r="Y259" i="3"/>
  <c r="D260" i="3"/>
  <c r="U260" i="3"/>
  <c r="W260" i="3"/>
  <c r="Y260" i="3"/>
  <c r="D261" i="3"/>
  <c r="U261" i="3"/>
  <c r="W261" i="3"/>
  <c r="Y261" i="3"/>
  <c r="D262" i="3"/>
  <c r="U262" i="3"/>
  <c r="W262" i="3"/>
  <c r="Y262" i="3"/>
  <c r="D263" i="3"/>
  <c r="U263" i="3"/>
  <c r="W263" i="3"/>
  <c r="Y263" i="3"/>
  <c r="D264" i="3"/>
  <c r="U264" i="3"/>
  <c r="W264" i="3"/>
  <c r="Y264" i="3"/>
  <c r="C265" i="3"/>
  <c r="D265" i="3"/>
  <c r="Y265" i="3"/>
  <c r="G265" i="3"/>
  <c r="W265" i="3" s="1"/>
  <c r="U265" i="3"/>
  <c r="D267" i="3"/>
  <c r="Y267" i="3" s="1"/>
  <c r="U267" i="3"/>
  <c r="W267" i="3"/>
  <c r="D268" i="3"/>
  <c r="Y268" i="3" s="1"/>
  <c r="U268" i="3"/>
  <c r="W268" i="3"/>
  <c r="D269" i="3"/>
  <c r="Y269" i="3" s="1"/>
  <c r="U269" i="3"/>
  <c r="W269" i="3"/>
  <c r="D270" i="3"/>
  <c r="Y270" i="3" s="1"/>
  <c r="U270" i="3"/>
  <c r="W270" i="3"/>
  <c r="D271" i="3"/>
  <c r="Y271" i="3" s="1"/>
  <c r="U271" i="3"/>
  <c r="W271" i="3"/>
  <c r="D272" i="3"/>
  <c r="Y272" i="3" s="1"/>
  <c r="U272" i="3"/>
  <c r="W272" i="3"/>
  <c r="D273" i="3"/>
  <c r="Y273" i="3" s="1"/>
  <c r="U273" i="3"/>
  <c r="W273" i="3"/>
  <c r="D274" i="3"/>
  <c r="Y274" i="3" s="1"/>
  <c r="U274" i="3"/>
  <c r="W274" i="3"/>
  <c r="D275" i="3"/>
  <c r="Y275" i="3" s="1"/>
  <c r="U275" i="3"/>
  <c r="W275" i="3"/>
  <c r="D276" i="3"/>
  <c r="Y276" i="3" s="1"/>
  <c r="U276" i="3"/>
  <c r="W276" i="3"/>
  <c r="C277" i="3"/>
  <c r="D277" i="3" s="1"/>
  <c r="Y277" i="3" s="1"/>
  <c r="G277" i="3"/>
  <c r="W277" i="3"/>
  <c r="U277" i="3"/>
  <c r="D279" i="3"/>
  <c r="U279" i="3"/>
  <c r="W279" i="3"/>
  <c r="Y279" i="3"/>
  <c r="D280" i="3"/>
  <c r="U280" i="3"/>
  <c r="W280" i="3"/>
  <c r="Y280" i="3"/>
  <c r="D281" i="3"/>
  <c r="U281" i="3"/>
  <c r="W281" i="3"/>
  <c r="Y281" i="3"/>
  <c r="D282" i="3"/>
  <c r="U282" i="3"/>
  <c r="W282" i="3"/>
  <c r="Y282" i="3"/>
  <c r="D283" i="3"/>
  <c r="U283" i="3"/>
  <c r="W283" i="3"/>
  <c r="Y283" i="3"/>
  <c r="D284" i="3"/>
  <c r="U284" i="3"/>
  <c r="W284" i="3"/>
  <c r="Y284" i="3"/>
  <c r="D285" i="3"/>
  <c r="U285" i="3"/>
  <c r="W285" i="3"/>
  <c r="Y285" i="3"/>
  <c r="D286" i="3"/>
  <c r="U286" i="3"/>
  <c r="W286" i="3"/>
  <c r="Y286" i="3"/>
  <c r="D287" i="3"/>
  <c r="U287" i="3"/>
  <c r="W287" i="3"/>
  <c r="Y287" i="3"/>
  <c r="D288" i="3"/>
  <c r="U288" i="3"/>
  <c r="W288" i="3"/>
  <c r="Y288" i="3"/>
  <c r="C289" i="3"/>
  <c r="D289" i="3"/>
  <c r="Y289" i="3"/>
  <c r="G289" i="3"/>
  <c r="W289" i="3" s="1"/>
  <c r="U289" i="3"/>
  <c r="D291" i="3"/>
  <c r="Y291" i="3" s="1"/>
  <c r="U291" i="3"/>
  <c r="W291" i="3"/>
  <c r="D292" i="3"/>
  <c r="Y292" i="3" s="1"/>
  <c r="U292" i="3"/>
  <c r="W292" i="3"/>
  <c r="D293" i="3"/>
  <c r="Y293" i="3" s="1"/>
  <c r="U293" i="3"/>
  <c r="W293" i="3"/>
  <c r="D294" i="3"/>
  <c r="Y294" i="3" s="1"/>
  <c r="U294" i="3"/>
  <c r="W294" i="3"/>
  <c r="D295" i="3"/>
  <c r="Y295" i="3" s="1"/>
  <c r="U295" i="3"/>
  <c r="W295" i="3"/>
  <c r="D296" i="3"/>
  <c r="Y296" i="3" s="1"/>
  <c r="U296" i="3"/>
  <c r="W296" i="3"/>
  <c r="D297" i="3"/>
  <c r="Y297" i="3" s="1"/>
  <c r="U297" i="3"/>
  <c r="W297" i="3"/>
  <c r="D298" i="3"/>
  <c r="Y298" i="3" s="1"/>
  <c r="U298" i="3"/>
  <c r="W298" i="3"/>
  <c r="D299" i="3"/>
  <c r="Y299" i="3" s="1"/>
  <c r="U299" i="3"/>
  <c r="W299" i="3"/>
  <c r="C300" i="3"/>
  <c r="D300" i="3" s="1"/>
  <c r="Y300" i="3" s="1"/>
  <c r="G300" i="3"/>
  <c r="U300" i="3"/>
  <c r="W300" i="3"/>
  <c r="D302" i="3"/>
  <c r="U302" i="3"/>
  <c r="W302" i="3"/>
  <c r="Y302" i="3"/>
  <c r="D303" i="3"/>
  <c r="U303" i="3"/>
  <c r="W303" i="3"/>
  <c r="Y303" i="3"/>
  <c r="D304" i="3"/>
  <c r="U304" i="3"/>
  <c r="W304" i="3"/>
  <c r="Y304" i="3"/>
  <c r="D305" i="3"/>
  <c r="U305" i="3"/>
  <c r="W305" i="3"/>
  <c r="Y305" i="3"/>
  <c r="D306" i="3"/>
  <c r="U306" i="3"/>
  <c r="W306" i="3"/>
  <c r="Y306" i="3"/>
  <c r="C307" i="3"/>
  <c r="D307" i="3"/>
  <c r="Y307" i="3"/>
  <c r="G307" i="3"/>
  <c r="W307" i="3" s="1"/>
  <c r="U307" i="3"/>
  <c r="D309" i="3"/>
  <c r="Y309" i="3" s="1"/>
  <c r="U309" i="3"/>
  <c r="W309" i="3"/>
  <c r="D310" i="3"/>
  <c r="Y310" i="3" s="1"/>
  <c r="U310" i="3"/>
  <c r="W310" i="3"/>
  <c r="D311" i="3"/>
  <c r="Y311" i="3" s="1"/>
  <c r="U311" i="3"/>
  <c r="W311" i="3"/>
  <c r="D312" i="3"/>
  <c r="Y312" i="3" s="1"/>
  <c r="U312" i="3"/>
  <c r="W312" i="3"/>
  <c r="D313" i="3"/>
  <c r="Y313" i="3" s="1"/>
  <c r="U313" i="3"/>
  <c r="W313" i="3"/>
  <c r="D314" i="3"/>
  <c r="Y314" i="3" s="1"/>
  <c r="U314" i="3"/>
  <c r="W314" i="3"/>
  <c r="D315" i="3"/>
  <c r="Y315" i="3" s="1"/>
  <c r="U315" i="3"/>
  <c r="W315" i="3"/>
  <c r="D316" i="3"/>
  <c r="Y316" i="3" s="1"/>
  <c r="U316" i="3"/>
  <c r="W316" i="3"/>
  <c r="C317" i="3"/>
  <c r="D317" i="3" s="1"/>
  <c r="Y317" i="3" s="1"/>
  <c r="G317" i="3"/>
  <c r="W317" i="3"/>
  <c r="U317" i="3"/>
  <c r="D319" i="3"/>
  <c r="U319" i="3"/>
  <c r="W319" i="3"/>
  <c r="Y319" i="3"/>
  <c r="D320" i="3"/>
  <c r="U320" i="3"/>
  <c r="W320" i="3"/>
  <c r="Y320" i="3"/>
  <c r="D321" i="3"/>
  <c r="U321" i="3"/>
  <c r="W321" i="3"/>
  <c r="Y321" i="3"/>
  <c r="D322" i="3"/>
  <c r="U322" i="3"/>
  <c r="W322" i="3"/>
  <c r="Y322" i="3"/>
  <c r="D323" i="3"/>
  <c r="U323" i="3"/>
  <c r="W323" i="3"/>
  <c r="Y323" i="3"/>
  <c r="D324" i="3"/>
  <c r="U324" i="3"/>
  <c r="W324" i="3"/>
  <c r="Y324" i="3"/>
  <c r="D325" i="3"/>
  <c r="U325" i="3"/>
  <c r="W325" i="3"/>
  <c r="Y325" i="3"/>
  <c r="C326" i="3"/>
  <c r="D326" i="3"/>
  <c r="Y326" i="3"/>
  <c r="G326" i="3"/>
  <c r="W326" i="3" s="1"/>
  <c r="U326" i="3"/>
  <c r="D328" i="3"/>
  <c r="Y328" i="3" s="1"/>
  <c r="U328" i="3"/>
  <c r="W328" i="3"/>
  <c r="D329" i="3"/>
  <c r="Y329" i="3" s="1"/>
  <c r="U329" i="3"/>
  <c r="W329" i="3"/>
  <c r="D330" i="3"/>
  <c r="Y330" i="3" s="1"/>
  <c r="U330" i="3"/>
  <c r="W330" i="3"/>
  <c r="D331" i="3"/>
  <c r="Y331" i="3" s="1"/>
  <c r="U331" i="3"/>
  <c r="W331" i="3"/>
  <c r="D332" i="3"/>
  <c r="Y332" i="3" s="1"/>
  <c r="U332" i="3"/>
  <c r="W332" i="3"/>
  <c r="D333" i="3"/>
  <c r="Y333" i="3" s="1"/>
  <c r="U333" i="3"/>
  <c r="W333" i="3"/>
  <c r="D334" i="3"/>
  <c r="Y334" i="3" s="1"/>
  <c r="U334" i="3"/>
  <c r="W334" i="3"/>
  <c r="D335" i="3"/>
  <c r="Y335" i="3" s="1"/>
  <c r="U335" i="3"/>
  <c r="W335" i="3"/>
  <c r="D337" i="3"/>
  <c r="Y337" i="3" s="1"/>
  <c r="U337" i="3"/>
  <c r="W337" i="3"/>
  <c r="D338" i="3"/>
  <c r="Y338" i="3" s="1"/>
  <c r="U338" i="3"/>
  <c r="W338" i="3"/>
  <c r="D339" i="3"/>
  <c r="Y339" i="3" s="1"/>
  <c r="U339" i="3"/>
  <c r="W339" i="3"/>
  <c r="D340" i="3"/>
  <c r="Y340" i="3" s="1"/>
  <c r="U340" i="3"/>
  <c r="W340" i="3"/>
  <c r="D341" i="3"/>
  <c r="Y341" i="3" s="1"/>
  <c r="U341" i="3"/>
  <c r="W341" i="3"/>
  <c r="D342" i="3"/>
  <c r="Y342" i="3" s="1"/>
  <c r="U342" i="3"/>
  <c r="W342" i="3"/>
  <c r="D343" i="3"/>
  <c r="Y343" i="3" s="1"/>
  <c r="U343" i="3"/>
  <c r="W343" i="3"/>
  <c r="D344" i="3"/>
  <c r="Y344" i="3" s="1"/>
  <c r="U344" i="3"/>
  <c r="W344" i="3"/>
  <c r="U346" i="3"/>
  <c r="W346" i="3"/>
  <c r="Y346" i="3"/>
  <c r="U347" i="3"/>
  <c r="W347" i="3"/>
  <c r="Y347" i="3"/>
  <c r="U348" i="3"/>
  <c r="W348" i="3"/>
  <c r="Y348" i="3"/>
  <c r="U349" i="3"/>
  <c r="W349" i="3"/>
  <c r="Y349" i="3"/>
  <c r="U350" i="3"/>
  <c r="W350" i="3"/>
  <c r="Y350" i="3"/>
  <c r="U351" i="3"/>
  <c r="W351" i="3"/>
  <c r="Y351" i="3"/>
  <c r="U352" i="3"/>
  <c r="W352" i="3"/>
  <c r="Y352" i="3"/>
  <c r="U353" i="3"/>
  <c r="W353" i="3"/>
  <c r="Y353" i="3"/>
  <c r="D355" i="3"/>
  <c r="Y355" i="3" s="1"/>
  <c r="U355" i="3"/>
  <c r="W355" i="3"/>
  <c r="D356" i="3"/>
  <c r="Y356" i="3" s="1"/>
  <c r="U356" i="3"/>
  <c r="W356" i="3"/>
  <c r="D357" i="3"/>
  <c r="Y357" i="3" s="1"/>
  <c r="U357" i="3"/>
  <c r="W357" i="3"/>
  <c r="D358" i="3"/>
  <c r="Y358" i="3" s="1"/>
  <c r="U358" i="3"/>
  <c r="W358" i="3"/>
  <c r="D359" i="3"/>
  <c r="Y359" i="3" s="1"/>
  <c r="U359" i="3"/>
  <c r="W359" i="3"/>
  <c r="D360" i="3"/>
  <c r="Y360" i="3" s="1"/>
  <c r="U360" i="3"/>
  <c r="W360" i="3"/>
  <c r="D361" i="3"/>
  <c r="Y361" i="3" s="1"/>
  <c r="U361" i="3"/>
  <c r="W361" i="3"/>
  <c r="D362" i="3"/>
  <c r="Y362" i="3" s="1"/>
  <c r="U362" i="3"/>
  <c r="W362" i="3"/>
  <c r="C363" i="3"/>
  <c r="D363" i="3" s="1"/>
  <c r="Y363" i="3" s="1"/>
  <c r="G363" i="3"/>
  <c r="U363" i="3"/>
  <c r="W363" i="3"/>
  <c r="U366" i="3"/>
  <c r="W366" i="3"/>
  <c r="Y366" i="3"/>
  <c r="U367" i="3"/>
  <c r="W367" i="3"/>
  <c r="Y367" i="3"/>
  <c r="U368" i="3"/>
  <c r="W368" i="3"/>
  <c r="Y368" i="3"/>
  <c r="U369" i="3"/>
  <c r="W369" i="3"/>
  <c r="Y369" i="3"/>
  <c r="U370" i="3"/>
  <c r="W370" i="3"/>
  <c r="Y370" i="3"/>
  <c r="U371" i="3"/>
  <c r="W371" i="3"/>
  <c r="Y371" i="3"/>
  <c r="C372" i="3"/>
  <c r="U372" i="3"/>
  <c r="W372" i="3"/>
  <c r="Y372" i="3"/>
  <c r="U374" i="3"/>
  <c r="W374" i="3"/>
  <c r="Y374" i="3"/>
  <c r="U375" i="3"/>
  <c r="W375" i="3"/>
  <c r="Y375" i="3"/>
  <c r="U376" i="3"/>
  <c r="W376" i="3"/>
  <c r="Y376" i="3"/>
  <c r="U377" i="3"/>
  <c r="W377" i="3"/>
  <c r="Y377" i="3"/>
  <c r="U378" i="3"/>
  <c r="W378" i="3"/>
  <c r="Y378" i="3"/>
  <c r="U379" i="3"/>
  <c r="W379" i="3"/>
  <c r="Y379" i="3"/>
  <c r="C380" i="3"/>
  <c r="U380" i="3"/>
  <c r="W380" i="3"/>
  <c r="Y380" i="3"/>
  <c r="U382" i="3"/>
  <c r="W382" i="3"/>
  <c r="Y382" i="3"/>
  <c r="U383" i="3"/>
  <c r="W383" i="3"/>
  <c r="Y383" i="3"/>
  <c r="U384" i="3"/>
  <c r="W384" i="3"/>
  <c r="Y384" i="3"/>
  <c r="U385" i="3"/>
  <c r="W385" i="3"/>
  <c r="Y385" i="3"/>
  <c r="U386" i="3"/>
  <c r="W386" i="3"/>
  <c r="Y386" i="3"/>
  <c r="U387" i="3"/>
  <c r="W387" i="3"/>
  <c r="Y387" i="3"/>
  <c r="U388" i="3"/>
  <c r="W388" i="3"/>
  <c r="Y388" i="3"/>
  <c r="C389" i="3"/>
  <c r="U389" i="3"/>
  <c r="W389" i="3"/>
  <c r="Y389" i="3"/>
  <c r="D394" i="3"/>
  <c r="Y394" i="3" s="1"/>
  <c r="U394" i="3"/>
  <c r="W394" i="3"/>
  <c r="D395" i="3"/>
  <c r="Y395" i="3" s="1"/>
  <c r="U395" i="3"/>
  <c r="W395" i="3"/>
  <c r="D396" i="3"/>
  <c r="Y396" i="3" s="1"/>
  <c r="U396" i="3"/>
  <c r="W396" i="3"/>
  <c r="D397" i="3"/>
  <c r="Y397" i="3" s="1"/>
  <c r="U397" i="3"/>
  <c r="W397" i="3"/>
  <c r="G7" i="4"/>
  <c r="Y7" i="4"/>
  <c r="U7" i="4"/>
  <c r="W7" i="4"/>
  <c r="G8" i="4"/>
  <c r="Y8" i="4"/>
  <c r="U8" i="4"/>
  <c r="W8" i="4"/>
  <c r="G9" i="4"/>
  <c r="Y9" i="4"/>
  <c r="U9" i="4"/>
  <c r="W9" i="4"/>
  <c r="G10" i="4"/>
  <c r="Y10" i="4"/>
  <c r="U10" i="4"/>
  <c r="W10" i="4"/>
  <c r="G11" i="4"/>
  <c r="Y11" i="4"/>
  <c r="U11" i="4"/>
  <c r="W11" i="4"/>
  <c r="G12" i="4"/>
  <c r="Y12" i="4"/>
  <c r="U12" i="4"/>
  <c r="W12" i="4"/>
  <c r="G13" i="4"/>
  <c r="Y13" i="4"/>
  <c r="U13" i="4"/>
  <c r="W13" i="4"/>
  <c r="G14" i="4"/>
  <c r="G18" i="4" s="1"/>
  <c r="Y18" i="4" s="1"/>
  <c r="Y14" i="4"/>
  <c r="U14" i="4"/>
  <c r="W14" i="4"/>
  <c r="G15" i="4"/>
  <c r="Y15" i="4"/>
  <c r="U15" i="4"/>
  <c r="W15" i="4"/>
  <c r="G16" i="4"/>
  <c r="Y16" i="4"/>
  <c r="U16" i="4"/>
  <c r="W16" i="4"/>
  <c r="G17" i="4"/>
  <c r="Y17" i="4"/>
  <c r="U17" i="4"/>
  <c r="W17" i="4"/>
  <c r="E18" i="4"/>
  <c r="W18" i="4"/>
  <c r="F18" i="4"/>
  <c r="E249" i="4" s="1"/>
  <c r="U18" i="4"/>
  <c r="G20" i="4"/>
  <c r="G31" i="4" s="1"/>
  <c r="Y31" i="4" s="1"/>
  <c r="U20" i="4"/>
  <c r="W20" i="4"/>
  <c r="G21" i="4"/>
  <c r="Y21" i="4" s="1"/>
  <c r="U21" i="4"/>
  <c r="W21" i="4"/>
  <c r="G22" i="4"/>
  <c r="Y22" i="4" s="1"/>
  <c r="U22" i="4"/>
  <c r="W22" i="4"/>
  <c r="G23" i="4"/>
  <c r="Y23" i="4" s="1"/>
  <c r="U23" i="4"/>
  <c r="W23" i="4"/>
  <c r="G24" i="4"/>
  <c r="Y24" i="4" s="1"/>
  <c r="U24" i="4"/>
  <c r="W24" i="4"/>
  <c r="G25" i="4"/>
  <c r="Y25" i="4" s="1"/>
  <c r="U25" i="4"/>
  <c r="W25" i="4"/>
  <c r="G26" i="4"/>
  <c r="Y26" i="4" s="1"/>
  <c r="U26" i="4"/>
  <c r="W26" i="4"/>
  <c r="G27" i="4"/>
  <c r="Y27" i="4" s="1"/>
  <c r="U27" i="4"/>
  <c r="W27" i="4"/>
  <c r="G28" i="4"/>
  <c r="Y28" i="4" s="1"/>
  <c r="U28" i="4"/>
  <c r="W28" i="4"/>
  <c r="G29" i="4"/>
  <c r="Y29" i="4" s="1"/>
  <c r="U29" i="4"/>
  <c r="W29" i="4"/>
  <c r="G30" i="4"/>
  <c r="Y30" i="4" s="1"/>
  <c r="U30" i="4"/>
  <c r="W30" i="4"/>
  <c r="E31" i="4"/>
  <c r="F31" i="4"/>
  <c r="U31" i="4"/>
  <c r="W31" i="4"/>
  <c r="G33" i="4"/>
  <c r="Y33" i="4"/>
  <c r="U33" i="4"/>
  <c r="W33" i="4"/>
  <c r="G34" i="4"/>
  <c r="U34" i="4"/>
  <c r="W34" i="4"/>
  <c r="Y34" i="4"/>
  <c r="G35" i="4"/>
  <c r="G39" i="4" s="1"/>
  <c r="Y39" i="4" s="1"/>
  <c r="U35" i="4"/>
  <c r="W35" i="4"/>
  <c r="G36" i="4"/>
  <c r="Y36" i="4" s="1"/>
  <c r="U36" i="4"/>
  <c r="W36" i="4"/>
  <c r="G37" i="4"/>
  <c r="Y37" i="4" s="1"/>
  <c r="U37" i="4"/>
  <c r="W37" i="4"/>
  <c r="G38" i="4"/>
  <c r="Y38" i="4" s="1"/>
  <c r="U38" i="4"/>
  <c r="W38" i="4"/>
  <c r="E39" i="4"/>
  <c r="W39" i="4" s="1"/>
  <c r="F39" i="4"/>
  <c r="U39" i="4"/>
  <c r="G41" i="4"/>
  <c r="G52" i="4" s="1"/>
  <c r="Y52" i="4" s="1"/>
  <c r="U41" i="4"/>
  <c r="W41" i="4"/>
  <c r="G42" i="4"/>
  <c r="Y42" i="4"/>
  <c r="U42" i="4"/>
  <c r="W42" i="4"/>
  <c r="G43" i="4"/>
  <c r="Y43" i="4"/>
  <c r="U43" i="4"/>
  <c r="W43" i="4"/>
  <c r="G44" i="4"/>
  <c r="Y44" i="4"/>
  <c r="U44" i="4"/>
  <c r="W44" i="4"/>
  <c r="G45" i="4"/>
  <c r="Y45" i="4"/>
  <c r="U45" i="4"/>
  <c r="W45" i="4"/>
  <c r="G46" i="4"/>
  <c r="Y46" i="4"/>
  <c r="U46" i="4"/>
  <c r="W46" i="4"/>
  <c r="G47" i="4"/>
  <c r="Y47" i="4"/>
  <c r="U47" i="4"/>
  <c r="W47" i="4"/>
  <c r="G48" i="4"/>
  <c r="Y48" i="4"/>
  <c r="U48" i="4"/>
  <c r="W48" i="4"/>
  <c r="G49" i="4"/>
  <c r="Y49" i="4"/>
  <c r="U49" i="4"/>
  <c r="W49" i="4"/>
  <c r="G50" i="4"/>
  <c r="Y50" i="4"/>
  <c r="U50" i="4"/>
  <c r="W50" i="4"/>
  <c r="G51" i="4"/>
  <c r="Y51" i="4"/>
  <c r="U51" i="4"/>
  <c r="W51" i="4"/>
  <c r="E52" i="4"/>
  <c r="W52" i="4" s="1"/>
  <c r="F52" i="4"/>
  <c r="U52" i="4"/>
  <c r="G54" i="4"/>
  <c r="Y54" i="4"/>
  <c r="U54" i="4"/>
  <c r="W54" i="4"/>
  <c r="G55" i="4"/>
  <c r="Y55" i="4"/>
  <c r="U55" i="4"/>
  <c r="W55" i="4"/>
  <c r="G56" i="4"/>
  <c r="Y56" i="4"/>
  <c r="U56" i="4"/>
  <c r="W56" i="4"/>
  <c r="G57" i="4"/>
  <c r="Y57" i="4"/>
  <c r="U57" i="4"/>
  <c r="W57" i="4"/>
  <c r="G58" i="4"/>
  <c r="Y58" i="4"/>
  <c r="U58" i="4"/>
  <c r="W58" i="4"/>
  <c r="G59" i="4"/>
  <c r="Y59" i="4"/>
  <c r="U59" i="4"/>
  <c r="W59" i="4"/>
  <c r="G60" i="4"/>
  <c r="Y60" i="4"/>
  <c r="U60" i="4"/>
  <c r="W60" i="4"/>
  <c r="G61" i="4"/>
  <c r="Y61" i="4"/>
  <c r="U61" i="4"/>
  <c r="W61" i="4"/>
  <c r="G62" i="4"/>
  <c r="Y62" i="4"/>
  <c r="U62" i="4"/>
  <c r="W62" i="4"/>
  <c r="G63" i="4"/>
  <c r="Y63" i="4"/>
  <c r="U63" i="4"/>
  <c r="W63" i="4"/>
  <c r="G64" i="4"/>
  <c r="Y64" i="4"/>
  <c r="U64" i="4"/>
  <c r="W64" i="4"/>
  <c r="E65" i="4"/>
  <c r="W65" i="4"/>
  <c r="F65" i="4"/>
  <c r="U65" i="4"/>
  <c r="G67" i="4"/>
  <c r="G78" i="4" s="1"/>
  <c r="Y78" i="4" s="1"/>
  <c r="U67" i="4"/>
  <c r="W67" i="4"/>
  <c r="G68" i="4"/>
  <c r="Y68" i="4" s="1"/>
  <c r="U68" i="4"/>
  <c r="W68" i="4"/>
  <c r="G69" i="4"/>
  <c r="Y69" i="4" s="1"/>
  <c r="U69" i="4"/>
  <c r="W69" i="4"/>
  <c r="G70" i="4"/>
  <c r="Y70" i="4" s="1"/>
  <c r="U70" i="4"/>
  <c r="W70" i="4"/>
  <c r="G71" i="4"/>
  <c r="Y71" i="4" s="1"/>
  <c r="U71" i="4"/>
  <c r="W71" i="4"/>
  <c r="G72" i="4"/>
  <c r="Y72" i="4" s="1"/>
  <c r="U72" i="4"/>
  <c r="W72" i="4"/>
  <c r="G73" i="4"/>
  <c r="Y73" i="4" s="1"/>
  <c r="U73" i="4"/>
  <c r="W73" i="4"/>
  <c r="G74" i="4"/>
  <c r="Y74" i="4" s="1"/>
  <c r="U74" i="4"/>
  <c r="W74" i="4"/>
  <c r="G75" i="4"/>
  <c r="Y75" i="4" s="1"/>
  <c r="U75" i="4"/>
  <c r="W75" i="4"/>
  <c r="G76" i="4"/>
  <c r="Y76" i="4" s="1"/>
  <c r="U76" i="4"/>
  <c r="W76" i="4"/>
  <c r="G77" i="4"/>
  <c r="Y77" i="4" s="1"/>
  <c r="U77" i="4"/>
  <c r="W77" i="4"/>
  <c r="E78" i="4"/>
  <c r="F78" i="4"/>
  <c r="U78" i="4"/>
  <c r="W78" i="4"/>
  <c r="G80" i="4"/>
  <c r="U80" i="4"/>
  <c r="W80" i="4"/>
  <c r="Y80" i="4"/>
  <c r="G81" i="4"/>
  <c r="U81" i="4"/>
  <c r="W81" i="4"/>
  <c r="Y81" i="4"/>
  <c r="G82" i="4"/>
  <c r="U82" i="4"/>
  <c r="W82" i="4"/>
  <c r="Y82" i="4"/>
  <c r="G83" i="4"/>
  <c r="U83" i="4"/>
  <c r="W83" i="4"/>
  <c r="Y83" i="4"/>
  <c r="G84" i="4"/>
  <c r="U84" i="4"/>
  <c r="W84" i="4"/>
  <c r="Y84" i="4"/>
  <c r="G85" i="4"/>
  <c r="U85" i="4"/>
  <c r="W85" i="4"/>
  <c r="Y85" i="4"/>
  <c r="G86" i="4"/>
  <c r="U86" i="4"/>
  <c r="W86" i="4"/>
  <c r="Y86" i="4"/>
  <c r="G87" i="4"/>
  <c r="U87" i="4"/>
  <c r="W87" i="4"/>
  <c r="Y87" i="4"/>
  <c r="G88" i="4"/>
  <c r="U88" i="4"/>
  <c r="W88" i="4"/>
  <c r="Y88" i="4"/>
  <c r="G89" i="4"/>
  <c r="U89" i="4"/>
  <c r="W89" i="4"/>
  <c r="Y89" i="4"/>
  <c r="G90" i="4"/>
  <c r="U90" i="4"/>
  <c r="W90" i="4"/>
  <c r="Y90" i="4"/>
  <c r="E91" i="4"/>
  <c r="W91" i="4"/>
  <c r="F91" i="4"/>
  <c r="G91" i="4"/>
  <c r="Y91" i="4" s="1"/>
  <c r="U91" i="4"/>
  <c r="G93" i="4"/>
  <c r="Y93" i="4"/>
  <c r="U93" i="4"/>
  <c r="W93" i="4"/>
  <c r="G94" i="4"/>
  <c r="Y94" i="4"/>
  <c r="U94" i="4"/>
  <c r="W94" i="4"/>
  <c r="E95" i="4"/>
  <c r="W95" i="4" s="1"/>
  <c r="F95" i="4"/>
  <c r="U95" i="4"/>
  <c r="G97" i="4"/>
  <c r="G100" i="4" s="1"/>
  <c r="Y100" i="4" s="1"/>
  <c r="Y97" i="4"/>
  <c r="U97" i="4"/>
  <c r="W97" i="4"/>
  <c r="G98" i="4"/>
  <c r="Y98" i="4"/>
  <c r="U98" i="4"/>
  <c r="W98" i="4"/>
  <c r="G99" i="4"/>
  <c r="Y99" i="4"/>
  <c r="U99" i="4"/>
  <c r="W99" i="4"/>
  <c r="E100" i="4"/>
  <c r="F100" i="4"/>
  <c r="U100" i="4"/>
  <c r="W100" i="4"/>
  <c r="G102" i="4"/>
  <c r="U102" i="4"/>
  <c r="W102" i="4"/>
  <c r="Y102" i="4"/>
  <c r="G103" i="4"/>
  <c r="U103" i="4"/>
  <c r="W103" i="4"/>
  <c r="Y103" i="4"/>
  <c r="G104" i="4"/>
  <c r="U104" i="4"/>
  <c r="W104" i="4"/>
  <c r="Y104" i="4"/>
  <c r="G105" i="4"/>
  <c r="U105" i="4"/>
  <c r="W105" i="4"/>
  <c r="Y105" i="4"/>
  <c r="G106" i="4"/>
  <c r="U106" i="4"/>
  <c r="W106" i="4"/>
  <c r="Y106" i="4"/>
  <c r="E107" i="4"/>
  <c r="F107" i="4"/>
  <c r="G107" i="4"/>
  <c r="Y107" i="4"/>
  <c r="U107" i="4"/>
  <c r="W107" i="4"/>
  <c r="G109" i="4"/>
  <c r="G125" i="4" s="1"/>
  <c r="Y125" i="4" s="1"/>
  <c r="Y109" i="4"/>
  <c r="U109" i="4"/>
  <c r="W109" i="4"/>
  <c r="G110" i="4"/>
  <c r="Y110" i="4"/>
  <c r="U110" i="4"/>
  <c r="W110" i="4"/>
  <c r="G111" i="4"/>
  <c r="Y111" i="4"/>
  <c r="U111" i="4"/>
  <c r="W111" i="4"/>
  <c r="G112" i="4"/>
  <c r="Y112" i="4"/>
  <c r="U112" i="4"/>
  <c r="W112" i="4"/>
  <c r="G113" i="4"/>
  <c r="Y113" i="4"/>
  <c r="U113" i="4"/>
  <c r="W113" i="4"/>
  <c r="G114" i="4"/>
  <c r="Y114" i="4"/>
  <c r="U114" i="4"/>
  <c r="W114" i="4"/>
  <c r="G115" i="4"/>
  <c r="Y115" i="4"/>
  <c r="U115" i="4"/>
  <c r="W115" i="4"/>
  <c r="G116" i="4"/>
  <c r="Y116" i="4"/>
  <c r="U116" i="4"/>
  <c r="W116" i="4"/>
  <c r="G117" i="4"/>
  <c r="Y117" i="4"/>
  <c r="U117" i="4"/>
  <c r="W117" i="4"/>
  <c r="G118" i="4"/>
  <c r="Y118" i="4"/>
  <c r="U118" i="4"/>
  <c r="W118" i="4"/>
  <c r="G119" i="4"/>
  <c r="Y119" i="4"/>
  <c r="U119" i="4"/>
  <c r="W119" i="4"/>
  <c r="G120" i="4"/>
  <c r="Y120" i="4"/>
  <c r="U120" i="4"/>
  <c r="W120" i="4"/>
  <c r="G121" i="4"/>
  <c r="Y121" i="4"/>
  <c r="U121" i="4"/>
  <c r="W121" i="4"/>
  <c r="G122" i="4"/>
  <c r="Y122" i="4"/>
  <c r="U122" i="4"/>
  <c r="W122" i="4"/>
  <c r="G123" i="4"/>
  <c r="Y123" i="4"/>
  <c r="U123" i="4"/>
  <c r="W123" i="4"/>
  <c r="G124" i="4"/>
  <c r="Y124" i="4"/>
  <c r="U124" i="4"/>
  <c r="W124" i="4"/>
  <c r="E125" i="4"/>
  <c r="F125" i="4"/>
  <c r="U125" i="4"/>
  <c r="W125" i="4"/>
  <c r="G127" i="4"/>
  <c r="U127" i="4"/>
  <c r="W127" i="4"/>
  <c r="Y127" i="4"/>
  <c r="G128" i="4"/>
  <c r="U128" i="4"/>
  <c r="W128" i="4"/>
  <c r="Y128" i="4"/>
  <c r="G129" i="4"/>
  <c r="U129" i="4"/>
  <c r="W129" i="4"/>
  <c r="Y129" i="4"/>
  <c r="G130" i="4"/>
  <c r="U130" i="4"/>
  <c r="W130" i="4"/>
  <c r="Y130" i="4"/>
  <c r="G131" i="4"/>
  <c r="U131" i="4"/>
  <c r="W131" i="4"/>
  <c r="Y131" i="4"/>
  <c r="G132" i="4"/>
  <c r="U132" i="4"/>
  <c r="W132" i="4"/>
  <c r="Y132" i="4"/>
  <c r="G133" i="4"/>
  <c r="U133" i="4"/>
  <c r="W133" i="4"/>
  <c r="Y133" i="4"/>
  <c r="G134" i="4"/>
  <c r="U134" i="4"/>
  <c r="W134" i="4"/>
  <c r="Y134" i="4"/>
  <c r="G135" i="4"/>
  <c r="U135" i="4"/>
  <c r="W135" i="4"/>
  <c r="Y135" i="4"/>
  <c r="G136" i="4"/>
  <c r="U136" i="4"/>
  <c r="W136" i="4"/>
  <c r="Y136" i="4"/>
  <c r="G137" i="4"/>
  <c r="U137" i="4"/>
  <c r="W137" i="4"/>
  <c r="Y137" i="4"/>
  <c r="E138" i="4"/>
  <c r="F138" i="4"/>
  <c r="G138" i="4"/>
  <c r="Y138" i="4" s="1"/>
  <c r="U138" i="4"/>
  <c r="W138" i="4"/>
  <c r="G140" i="4"/>
  <c r="G151" i="4"/>
  <c r="Y151" i="4" s="1"/>
  <c r="U140" i="4"/>
  <c r="W140" i="4"/>
  <c r="Y140" i="4"/>
  <c r="G141" i="4"/>
  <c r="U141" i="4"/>
  <c r="W141" i="4"/>
  <c r="Y141" i="4"/>
  <c r="G142" i="4"/>
  <c r="U142" i="4"/>
  <c r="W142" i="4"/>
  <c r="Y142" i="4"/>
  <c r="G143" i="4"/>
  <c r="U143" i="4"/>
  <c r="W143" i="4"/>
  <c r="Y143" i="4"/>
  <c r="G144" i="4"/>
  <c r="U144" i="4"/>
  <c r="W144" i="4"/>
  <c r="Y144" i="4"/>
  <c r="G145" i="4"/>
  <c r="U145" i="4"/>
  <c r="W145" i="4"/>
  <c r="Y145" i="4"/>
  <c r="G146" i="4"/>
  <c r="U146" i="4"/>
  <c r="W146" i="4"/>
  <c r="Y146" i="4"/>
  <c r="G147" i="4"/>
  <c r="U147" i="4"/>
  <c r="W147" i="4"/>
  <c r="Y147" i="4"/>
  <c r="G148" i="4"/>
  <c r="U148" i="4"/>
  <c r="W148" i="4"/>
  <c r="Y148" i="4"/>
  <c r="G149" i="4"/>
  <c r="U149" i="4"/>
  <c r="W149" i="4"/>
  <c r="Y149" i="4"/>
  <c r="G150" i="4"/>
  <c r="U150" i="4"/>
  <c r="W150" i="4"/>
  <c r="Y150" i="4"/>
  <c r="E151" i="4"/>
  <c r="W151" i="4"/>
  <c r="F151" i="4"/>
  <c r="U151" i="4"/>
  <c r="G153" i="4"/>
  <c r="U153" i="4"/>
  <c r="W153" i="4"/>
  <c r="G154" i="4"/>
  <c r="G161" i="4" s="1"/>
  <c r="Y161" i="4" s="1"/>
  <c r="Y154" i="4"/>
  <c r="U154" i="4"/>
  <c r="W154" i="4"/>
  <c r="G155" i="4"/>
  <c r="Y155" i="4"/>
  <c r="U155" i="4"/>
  <c r="W155" i="4"/>
  <c r="G156" i="4"/>
  <c r="Y156" i="4"/>
  <c r="U156" i="4"/>
  <c r="W156" i="4"/>
  <c r="G157" i="4"/>
  <c r="Y157" i="4"/>
  <c r="U157" i="4"/>
  <c r="W157" i="4"/>
  <c r="G158" i="4"/>
  <c r="Y158" i="4"/>
  <c r="U158" i="4"/>
  <c r="W158" i="4"/>
  <c r="G159" i="4"/>
  <c r="Y159" i="4"/>
  <c r="U159" i="4"/>
  <c r="W159" i="4"/>
  <c r="G160" i="4"/>
  <c r="Y160" i="4"/>
  <c r="U160" i="4"/>
  <c r="W160" i="4"/>
  <c r="E161" i="4"/>
  <c r="W161" i="4"/>
  <c r="F161" i="4"/>
  <c r="U161" i="4"/>
  <c r="G163" i="4"/>
  <c r="Y163" i="4" s="1"/>
  <c r="U163" i="4"/>
  <c r="W163" i="4"/>
  <c r="G164" i="4"/>
  <c r="Y164" i="4" s="1"/>
  <c r="U164" i="4"/>
  <c r="W164" i="4"/>
  <c r="G165" i="4"/>
  <c r="Y165" i="4" s="1"/>
  <c r="U165" i="4"/>
  <c r="W165" i="4"/>
  <c r="G166" i="4"/>
  <c r="Y166" i="4" s="1"/>
  <c r="U166" i="4"/>
  <c r="W166" i="4"/>
  <c r="G167" i="4"/>
  <c r="Y167" i="4" s="1"/>
  <c r="U167" i="4"/>
  <c r="W167" i="4"/>
  <c r="G168" i="4"/>
  <c r="Y168" i="4" s="1"/>
  <c r="U168" i="4"/>
  <c r="W168" i="4"/>
  <c r="U169" i="4"/>
  <c r="W169" i="4"/>
  <c r="Y169" i="4"/>
  <c r="G172" i="4"/>
  <c r="U172" i="4"/>
  <c r="W172" i="4"/>
  <c r="Y172" i="4"/>
  <c r="G173" i="4"/>
  <c r="U173" i="4"/>
  <c r="W173" i="4"/>
  <c r="Y173" i="4"/>
  <c r="G174" i="4"/>
  <c r="U174" i="4"/>
  <c r="W174" i="4"/>
  <c r="Y174" i="4"/>
  <c r="G175" i="4"/>
  <c r="U175" i="4"/>
  <c r="W175" i="4"/>
  <c r="Y175" i="4"/>
  <c r="E176" i="4"/>
  <c r="F176" i="4"/>
  <c r="G176" i="4"/>
  <c r="Y176" i="4" s="1"/>
  <c r="U176" i="4"/>
  <c r="W176" i="4"/>
  <c r="G178" i="4"/>
  <c r="G182" i="4" s="1"/>
  <c r="Y182" i="4" s="1"/>
  <c r="U178" i="4"/>
  <c r="W178" i="4"/>
  <c r="G179" i="4"/>
  <c r="Y179" i="4" s="1"/>
  <c r="U179" i="4"/>
  <c r="W179" i="4"/>
  <c r="G180" i="4"/>
  <c r="Y180" i="4" s="1"/>
  <c r="U180" i="4"/>
  <c r="W180" i="4"/>
  <c r="G181" i="4"/>
  <c r="Y181" i="4" s="1"/>
  <c r="U181" i="4"/>
  <c r="W181" i="4"/>
  <c r="E182" i="4"/>
  <c r="F182" i="4"/>
  <c r="U182" i="4"/>
  <c r="W182" i="4"/>
  <c r="U16" i="3"/>
  <c r="C464" i="3"/>
  <c r="Y153" i="4"/>
  <c r="G65" i="4"/>
  <c r="Y65" i="4" s="1"/>
  <c r="G95" i="4"/>
  <c r="Y95" i="4" s="1"/>
  <c r="D21" i="3"/>
  <c r="Y21" i="3"/>
  <c r="E437" i="3"/>
  <c r="Y41" i="4" l="1"/>
  <c r="Y35" i="4"/>
  <c r="Y20" i="4"/>
  <c r="Y178" i="4"/>
  <c r="Y67" i="4"/>
  <c r="U5" i="4"/>
  <c r="C26" i="2"/>
  <c r="C35" i="2"/>
  <c r="C25" i="2"/>
  <c r="C34" i="2"/>
  <c r="C18" i="2"/>
  <c r="C19" i="2"/>
  <c r="U4" i="3"/>
  <c r="C27" i="2" l="1"/>
  <c r="C36" i="2"/>
  <c r="C20" i="2"/>
</calcChain>
</file>

<file path=xl/sharedStrings.xml><?xml version="1.0" encoding="utf-8"?>
<sst xmlns="http://schemas.openxmlformats.org/spreadsheetml/2006/main" count="1590" uniqueCount="748">
  <si>
    <r>
      <rPr>
        <u/>
        <sz val="9"/>
        <color indexed="13"/>
        <rFont val="Calibri"/>
        <family val="2"/>
      </rPr>
      <t>www.workingclassclimbing.com</t>
    </r>
  </si>
  <si>
    <r>
      <rPr>
        <u/>
        <sz val="9"/>
        <color indexed="13"/>
        <rFont val="Calibri"/>
        <family val="2"/>
      </rPr>
      <t>www.kingdomclimbing.com</t>
    </r>
  </si>
  <si>
    <t>Office Use</t>
  </si>
  <si>
    <t>PO#</t>
  </si>
  <si>
    <t xml:space="preserve">Name: </t>
  </si>
  <si>
    <t xml:space="preserve">Email: </t>
  </si>
  <si>
    <t>Working Class Holds</t>
  </si>
  <si>
    <t>Kingdom Holds</t>
  </si>
  <si>
    <t>Total EURO</t>
  </si>
  <si>
    <t>Kingdom Holds #</t>
  </si>
  <si>
    <t>Working Class Holds #</t>
  </si>
  <si>
    <t>Total # of Holds</t>
  </si>
  <si>
    <t>Total Weight of Holds</t>
  </si>
  <si>
    <t xml:space="preserve">Kingdom Climbing </t>
  </si>
  <si>
    <t xml:space="preserve"> (ex. 15-12, 14-01, Etc.)</t>
  </si>
  <si>
    <t>5% Extra Charge</t>
  </si>
  <si>
    <t>Type</t>
  </si>
  <si>
    <t>Weight LB</t>
  </si>
  <si>
    <t>Gewicht Kg</t>
  </si>
  <si>
    <t>Sku</t>
  </si>
  <si>
    <t>Size</t>
  </si>
  <si>
    <t># of Holds</t>
  </si>
  <si>
    <t>Price</t>
  </si>
  <si>
    <t>15-12                 Yellow</t>
  </si>
  <si>
    <t>14-01 Orange</t>
  </si>
  <si>
    <t>11-26     Pink</t>
  </si>
  <si>
    <t>11-12 Red</t>
  </si>
  <si>
    <t>16-16 Green</t>
  </si>
  <si>
    <t>13-01 Blue</t>
  </si>
  <si>
    <t>07-13    Purple</t>
  </si>
  <si>
    <t>18-01 Black</t>
  </si>
  <si>
    <t>Other Colors</t>
  </si>
  <si>
    <t>Qty of Other Color Sets</t>
  </si>
  <si>
    <t>Total Price</t>
  </si>
  <si>
    <t>JUGS</t>
  </si>
  <si>
    <t>Plates</t>
  </si>
  <si>
    <t>KC03001</t>
  </si>
  <si>
    <t>Small</t>
  </si>
  <si>
    <t>KC03002</t>
  </si>
  <si>
    <t>Med</t>
  </si>
  <si>
    <t>KC03003</t>
  </si>
  <si>
    <t>Large</t>
  </si>
  <si>
    <t>KC03006</t>
  </si>
  <si>
    <t>King Size</t>
  </si>
  <si>
    <t>All Plates</t>
  </si>
  <si>
    <t>KC03000FAM</t>
  </si>
  <si>
    <t>All</t>
  </si>
  <si>
    <t>Grappling Hooks</t>
  </si>
  <si>
    <t>KC07001</t>
  </si>
  <si>
    <t>KC07002</t>
  </si>
  <si>
    <t>KC07003</t>
  </si>
  <si>
    <t>All Grappling Hooks</t>
  </si>
  <si>
    <t>KC07000FAM</t>
  </si>
  <si>
    <t>Chubby Jugs</t>
  </si>
  <si>
    <t>KC06001</t>
  </si>
  <si>
    <t>KC06002</t>
  </si>
  <si>
    <t>KC06003</t>
  </si>
  <si>
    <t>X-Large</t>
  </si>
  <si>
    <t>All Chubby Jugs</t>
  </si>
  <si>
    <t>KC06000FAM</t>
  </si>
  <si>
    <t>Erosions</t>
  </si>
  <si>
    <t>KC11001</t>
  </si>
  <si>
    <t>Feet</t>
  </si>
  <si>
    <t>KC11002</t>
  </si>
  <si>
    <t>KC11003</t>
  </si>
  <si>
    <t>KC11004</t>
  </si>
  <si>
    <t>KC11005</t>
  </si>
  <si>
    <t>KC11006</t>
  </si>
  <si>
    <t>Prince</t>
  </si>
  <si>
    <t>KC11007</t>
  </si>
  <si>
    <t>Queen</t>
  </si>
  <si>
    <t>KC11008</t>
  </si>
  <si>
    <t>All Erosions</t>
  </si>
  <si>
    <t>KC11000FAM</t>
  </si>
  <si>
    <t>ChickenHeads</t>
  </si>
  <si>
    <t>KC19001</t>
  </si>
  <si>
    <t>KC19002</t>
  </si>
  <si>
    <t>KC19003</t>
  </si>
  <si>
    <t>KC19004</t>
  </si>
  <si>
    <t>KC19005</t>
  </si>
  <si>
    <t>KC19006</t>
  </si>
  <si>
    <t>KC19007</t>
  </si>
  <si>
    <t>King</t>
  </si>
  <si>
    <t>KC19008</t>
  </si>
  <si>
    <t>Emperor</t>
  </si>
  <si>
    <t>All ChickenHeads</t>
  </si>
  <si>
    <t>KC19000FAM</t>
  </si>
  <si>
    <t>Tugs</t>
  </si>
  <si>
    <t>KC21001</t>
  </si>
  <si>
    <t>KC21002</t>
  </si>
  <si>
    <t>X-Small</t>
  </si>
  <si>
    <t>KC21003</t>
  </si>
  <si>
    <t>KC21004</t>
  </si>
  <si>
    <t>KC21005</t>
  </si>
  <si>
    <t>All Tugs</t>
  </si>
  <si>
    <t>KC21000FAM</t>
  </si>
  <si>
    <t>Dew Drops</t>
  </si>
  <si>
    <t>KC26001</t>
  </si>
  <si>
    <t>Lugs</t>
  </si>
  <si>
    <t>KC32001</t>
  </si>
  <si>
    <t>kC32002</t>
  </si>
  <si>
    <t>KC32003</t>
  </si>
  <si>
    <t>KC32004</t>
  </si>
  <si>
    <t>KC32005</t>
  </si>
  <si>
    <t>Princess</t>
  </si>
  <si>
    <t>KC32006</t>
  </si>
  <si>
    <t>KC32007</t>
  </si>
  <si>
    <t>KC32008</t>
  </si>
  <si>
    <t>All Lugs</t>
  </si>
  <si>
    <t>KC32000FAM</t>
  </si>
  <si>
    <t>Jousting Jugs</t>
  </si>
  <si>
    <t>KC40001</t>
  </si>
  <si>
    <t>XX - Small</t>
  </si>
  <si>
    <t>KC40002</t>
  </si>
  <si>
    <t>X - Small</t>
  </si>
  <si>
    <t>KC40003</t>
  </si>
  <si>
    <t>KC40004</t>
  </si>
  <si>
    <t>KC40005</t>
  </si>
  <si>
    <t>KC40006</t>
  </si>
  <si>
    <t>X - Large</t>
  </si>
  <si>
    <t>KC40007</t>
  </si>
  <si>
    <t>KC40008</t>
  </si>
  <si>
    <t>KC40009</t>
  </si>
  <si>
    <t>KC40010</t>
  </si>
  <si>
    <t>KC40011</t>
  </si>
  <si>
    <t>Emporer</t>
  </si>
  <si>
    <t>All Jousting Jugs</t>
  </si>
  <si>
    <t>KC40000FAM</t>
  </si>
  <si>
    <t>PINCHES</t>
  </si>
  <si>
    <t>Butcher Blocks</t>
  </si>
  <si>
    <t>KC13001</t>
  </si>
  <si>
    <t>KC13002</t>
  </si>
  <si>
    <t>KC13003</t>
  </si>
  <si>
    <t>KC13004</t>
  </si>
  <si>
    <t>All Butcher Blocks</t>
  </si>
  <si>
    <t>KC13000FAM</t>
  </si>
  <si>
    <t>Love Handles</t>
  </si>
  <si>
    <t>KC25001</t>
  </si>
  <si>
    <t>KC25002</t>
  </si>
  <si>
    <t>KC25003</t>
  </si>
  <si>
    <t>KC25004</t>
  </si>
  <si>
    <t>KC25005</t>
  </si>
  <si>
    <t>KC25006</t>
  </si>
  <si>
    <t>KC25007</t>
  </si>
  <si>
    <t>All Love Handles</t>
  </si>
  <si>
    <t>KC25000FAM</t>
  </si>
  <si>
    <t>Softies</t>
  </si>
  <si>
    <t>KC27001</t>
  </si>
  <si>
    <t>Finisters</t>
  </si>
  <si>
    <t>KC31001</t>
  </si>
  <si>
    <t>KC31002</t>
  </si>
  <si>
    <t>KC31003</t>
  </si>
  <si>
    <t>KC31004</t>
  </si>
  <si>
    <t>KC31005</t>
  </si>
  <si>
    <t>KC31006</t>
  </si>
  <si>
    <t>KC31007</t>
  </si>
  <si>
    <t>All Finisters</t>
  </si>
  <si>
    <t>KC31000FAM</t>
  </si>
  <si>
    <t>POCKETS</t>
  </si>
  <si>
    <t>Hatchet Wacks</t>
  </si>
  <si>
    <t>KC20001</t>
  </si>
  <si>
    <t>KC20002</t>
  </si>
  <si>
    <t>KC20003</t>
  </si>
  <si>
    <t>KC20004</t>
  </si>
  <si>
    <t>KC20005</t>
  </si>
  <si>
    <t>X-Large 2</t>
  </si>
  <si>
    <t>KC20006</t>
  </si>
  <si>
    <t xml:space="preserve">Prince </t>
  </si>
  <si>
    <t>All Hatchet Wacks</t>
  </si>
  <si>
    <t>KC20000FAM</t>
  </si>
  <si>
    <t>Voids</t>
  </si>
  <si>
    <t>KC34001</t>
  </si>
  <si>
    <t>KC34002</t>
  </si>
  <si>
    <t>KC34003</t>
  </si>
  <si>
    <t>KC34004</t>
  </si>
  <si>
    <t>KC34005</t>
  </si>
  <si>
    <t>KC34006</t>
  </si>
  <si>
    <t>KC34007</t>
  </si>
  <si>
    <t>All Voids</t>
  </si>
  <si>
    <t>KC34000FAM</t>
  </si>
  <si>
    <t>EDGES</t>
  </si>
  <si>
    <t>Frog Lips</t>
  </si>
  <si>
    <t>KC04001</t>
  </si>
  <si>
    <t>KC04002</t>
  </si>
  <si>
    <t>KC04003</t>
  </si>
  <si>
    <t>KC04004</t>
  </si>
  <si>
    <t>KC04005</t>
  </si>
  <si>
    <t>KC04006</t>
  </si>
  <si>
    <t>KC04007</t>
  </si>
  <si>
    <t>All Frog Lips</t>
  </si>
  <si>
    <t>KC04000FAM</t>
  </si>
  <si>
    <t>Bug Eyes</t>
  </si>
  <si>
    <t>KC14001</t>
  </si>
  <si>
    <t>KC14002</t>
  </si>
  <si>
    <t>All Bug Eyes</t>
  </si>
  <si>
    <t>KC14000FAM</t>
  </si>
  <si>
    <t>Granites</t>
  </si>
  <si>
    <t>KC16001</t>
  </si>
  <si>
    <t>KC16002</t>
  </si>
  <si>
    <t>KC16003</t>
  </si>
  <si>
    <t>KC16004</t>
  </si>
  <si>
    <t>KC16005</t>
  </si>
  <si>
    <t>KC16006</t>
  </si>
  <si>
    <t>KC16007</t>
  </si>
  <si>
    <t>KC16008</t>
  </si>
  <si>
    <t>All Granites</t>
  </si>
  <si>
    <t>KC16000FAM</t>
  </si>
  <si>
    <t>Imprint</t>
  </si>
  <si>
    <t>KC28001</t>
  </si>
  <si>
    <t>KC28002</t>
  </si>
  <si>
    <t>All Imprints</t>
  </si>
  <si>
    <t>KC28000FAM</t>
  </si>
  <si>
    <t>Wafers</t>
  </si>
  <si>
    <t>KC29001</t>
  </si>
  <si>
    <t>KC29002</t>
  </si>
  <si>
    <t>Sml</t>
  </si>
  <si>
    <t>KC29003</t>
  </si>
  <si>
    <t>KC29004</t>
  </si>
  <si>
    <t>KC29005</t>
  </si>
  <si>
    <t>KC29006</t>
  </si>
  <si>
    <t>KC29007</t>
  </si>
  <si>
    <t>KC29008</t>
  </si>
  <si>
    <t>All Wafers</t>
  </si>
  <si>
    <t>KC29000FAM</t>
  </si>
  <si>
    <t xml:space="preserve">New 2017 </t>
  </si>
  <si>
    <t>Wafers 2.0</t>
  </si>
  <si>
    <t>KC29009</t>
  </si>
  <si>
    <t>Medium</t>
  </si>
  <si>
    <t>KC29010</t>
  </si>
  <si>
    <t>KC29011</t>
  </si>
  <si>
    <t>XL</t>
  </si>
  <si>
    <t>KC29012</t>
  </si>
  <si>
    <t>KC29013</t>
  </si>
  <si>
    <t>KC29014</t>
  </si>
  <si>
    <t>KC29015</t>
  </si>
  <si>
    <t>All Wafers 2.0</t>
  </si>
  <si>
    <t>KC29009FAM</t>
  </si>
  <si>
    <t>Fragments</t>
  </si>
  <si>
    <t>KC17001</t>
  </si>
  <si>
    <t>KC17002</t>
  </si>
  <si>
    <t>KC17003</t>
  </si>
  <si>
    <t>KC17004</t>
  </si>
  <si>
    <t>KC17005</t>
  </si>
  <si>
    <t>KC17006</t>
  </si>
  <si>
    <t>KC17007</t>
  </si>
  <si>
    <t>KC17008</t>
  </si>
  <si>
    <t>All Fragments</t>
  </si>
  <si>
    <t>KC17000FAM</t>
  </si>
  <si>
    <t>Rok Bloks</t>
  </si>
  <si>
    <t>KC35001</t>
  </si>
  <si>
    <t>KC35002</t>
  </si>
  <si>
    <t>KC35003</t>
  </si>
  <si>
    <t>KC35004</t>
  </si>
  <si>
    <t>KC35005</t>
  </si>
  <si>
    <t>KC35006</t>
  </si>
  <si>
    <t>KC35007</t>
  </si>
  <si>
    <t>KC35008</t>
  </si>
  <si>
    <t>KC35009</t>
  </si>
  <si>
    <t>KC35010</t>
  </si>
  <si>
    <t xml:space="preserve">Queen </t>
  </si>
  <si>
    <t>KC35011</t>
  </si>
  <si>
    <t>KC35012</t>
  </si>
  <si>
    <t>All Rok Bloks</t>
  </si>
  <si>
    <t>KC35000FAM</t>
  </si>
  <si>
    <t>Cow Pie Crimps</t>
  </si>
  <si>
    <t>KC18001</t>
  </si>
  <si>
    <t>The Slots</t>
  </si>
  <si>
    <t>KC38001</t>
  </si>
  <si>
    <t>KC38002</t>
  </si>
  <si>
    <t>KC38003</t>
  </si>
  <si>
    <t>KC38006</t>
  </si>
  <si>
    <t>KC38007</t>
  </si>
  <si>
    <t>KC38008</t>
  </si>
  <si>
    <t>All Slots</t>
  </si>
  <si>
    <t>KC38000FAM</t>
  </si>
  <si>
    <t>SLOPERS</t>
  </si>
  <si>
    <t>Cobbles</t>
  </si>
  <si>
    <t>KC01001</t>
  </si>
  <si>
    <t>KC01002</t>
  </si>
  <si>
    <t>KC01003</t>
  </si>
  <si>
    <t>KC01004</t>
  </si>
  <si>
    <t>KC01005</t>
  </si>
  <si>
    <t>KC01006</t>
  </si>
  <si>
    <t>KC01007</t>
  </si>
  <si>
    <t>KC01008</t>
  </si>
  <si>
    <t>All Cobbles</t>
  </si>
  <si>
    <t>KC01000FAM</t>
  </si>
  <si>
    <t>Fat Rolls</t>
  </si>
  <si>
    <t>KC02001</t>
  </si>
  <si>
    <t>KC02002</t>
  </si>
  <si>
    <t>KC02003</t>
  </si>
  <si>
    <t>KC02004</t>
  </si>
  <si>
    <t>KC02005</t>
  </si>
  <si>
    <t>All Fat Rolls</t>
  </si>
  <si>
    <t>KC02000FAM</t>
  </si>
  <si>
    <t>Erosion Slopers</t>
  </si>
  <si>
    <t>KC15001</t>
  </si>
  <si>
    <t>KC15002</t>
  </si>
  <si>
    <t>KC15003</t>
  </si>
  <si>
    <t>All Erosion Slopers</t>
  </si>
  <si>
    <t>KC15000FAM</t>
  </si>
  <si>
    <t>Dragon Balls</t>
  </si>
  <si>
    <t>KC23001</t>
  </si>
  <si>
    <t>KC23002</t>
  </si>
  <si>
    <t>KC23003</t>
  </si>
  <si>
    <t>KC23004</t>
  </si>
  <si>
    <t>KC23005</t>
  </si>
  <si>
    <t>KC23006</t>
  </si>
  <si>
    <t>KC23007</t>
  </si>
  <si>
    <t>KC23008</t>
  </si>
  <si>
    <t>All Dragon Balls</t>
  </si>
  <si>
    <t>KC23000FAM</t>
  </si>
  <si>
    <t>Contours</t>
  </si>
  <si>
    <t>KC30001</t>
  </si>
  <si>
    <t>KC30002</t>
  </si>
  <si>
    <t>KC30003</t>
  </si>
  <si>
    <t>KC30004</t>
  </si>
  <si>
    <t>KC30005</t>
  </si>
  <si>
    <t>KC30006</t>
  </si>
  <si>
    <t>KC30007</t>
  </si>
  <si>
    <t>All Contours</t>
  </si>
  <si>
    <t>KC30000FAM</t>
  </si>
  <si>
    <t>Pock Rocks</t>
  </si>
  <si>
    <t>KC33001</t>
  </si>
  <si>
    <t>KC33002</t>
  </si>
  <si>
    <t>KC33003</t>
  </si>
  <si>
    <t>KC33004</t>
  </si>
  <si>
    <t>KC33005</t>
  </si>
  <si>
    <t>KC33006</t>
  </si>
  <si>
    <t>KC33007</t>
  </si>
  <si>
    <t>KC33008</t>
  </si>
  <si>
    <t>All Pock Rocks</t>
  </si>
  <si>
    <t>KC33000FAM</t>
  </si>
  <si>
    <t>UNIQUE</t>
  </si>
  <si>
    <t>Huecos - Sloper</t>
  </si>
  <si>
    <t>KC24001</t>
  </si>
  <si>
    <t>Huecos - Jug</t>
  </si>
  <si>
    <t>KC24002</t>
  </si>
  <si>
    <t>Huecos - B.A.H.</t>
  </si>
  <si>
    <t>KC24003</t>
  </si>
  <si>
    <t>All Huecos</t>
  </si>
  <si>
    <t>KC24000FAM</t>
  </si>
  <si>
    <t>Cow Pies</t>
  </si>
  <si>
    <t>KC05001</t>
  </si>
  <si>
    <t>KC05002</t>
  </si>
  <si>
    <t>KC05003</t>
  </si>
  <si>
    <t>KC05004</t>
  </si>
  <si>
    <t>KC05005</t>
  </si>
  <si>
    <t>KC05006</t>
  </si>
  <si>
    <t>All Cow Pies</t>
  </si>
  <si>
    <t>KC05000FAM</t>
  </si>
  <si>
    <t>Fractals</t>
  </si>
  <si>
    <t>KC37001</t>
  </si>
  <si>
    <t>KC37002</t>
  </si>
  <si>
    <t>KC37003</t>
  </si>
  <si>
    <t>KC37004</t>
  </si>
  <si>
    <t>KC37005</t>
  </si>
  <si>
    <t>KC37006</t>
  </si>
  <si>
    <t>KC37007</t>
  </si>
  <si>
    <t>KC37008</t>
  </si>
  <si>
    <t>KC37009</t>
  </si>
  <si>
    <t>KC37010</t>
  </si>
  <si>
    <t>All Fractals</t>
  </si>
  <si>
    <t>KC37000FAM</t>
  </si>
  <si>
    <t>Tunnel Limestone</t>
  </si>
  <si>
    <t>KC36001</t>
  </si>
  <si>
    <t>KC36002</t>
  </si>
  <si>
    <t>KC36003</t>
  </si>
  <si>
    <t>KC36004</t>
  </si>
  <si>
    <t>Large#2</t>
  </si>
  <si>
    <t>KC36005</t>
  </si>
  <si>
    <t>KC36006</t>
  </si>
  <si>
    <t>X-Large # 2</t>
  </si>
  <si>
    <t>KC36007</t>
  </si>
  <si>
    <t>KC36008</t>
  </si>
  <si>
    <t>KC36009</t>
  </si>
  <si>
    <t>KC36010</t>
  </si>
  <si>
    <t>All Limestone</t>
  </si>
  <si>
    <t>KC36000FAM</t>
  </si>
  <si>
    <t>True Tufa</t>
  </si>
  <si>
    <t>KC39001</t>
  </si>
  <si>
    <t>KC39002</t>
  </si>
  <si>
    <t>KC39003</t>
  </si>
  <si>
    <t>KC39004</t>
  </si>
  <si>
    <t>Extra Large</t>
  </si>
  <si>
    <t>KC39005</t>
  </si>
  <si>
    <t>KC39007</t>
  </si>
  <si>
    <t>KC39009</t>
  </si>
  <si>
    <t>KC39011</t>
  </si>
  <si>
    <t>KC39014</t>
  </si>
  <si>
    <t>All True Tufa</t>
  </si>
  <si>
    <t>KC39000FAM</t>
  </si>
  <si>
    <t>True Tufa Drips</t>
  </si>
  <si>
    <t>KC39006</t>
  </si>
  <si>
    <t>KC39008</t>
  </si>
  <si>
    <t>KC39010</t>
  </si>
  <si>
    <t>KC39012</t>
  </si>
  <si>
    <t>All True Tufa Drips</t>
  </si>
  <si>
    <t>KC39006FAM</t>
  </si>
  <si>
    <t>Avalanches</t>
  </si>
  <si>
    <t>KC41001</t>
  </si>
  <si>
    <t>KC41002</t>
  </si>
  <si>
    <t>KC41003</t>
  </si>
  <si>
    <t>KC41004</t>
  </si>
  <si>
    <t>KC41005</t>
  </si>
  <si>
    <t>KC41006</t>
  </si>
  <si>
    <t>KC41007</t>
  </si>
  <si>
    <t>KC41008</t>
  </si>
  <si>
    <t>All Avalanches</t>
  </si>
  <si>
    <t>KC41000FAM</t>
  </si>
  <si>
    <t>Flanges</t>
  </si>
  <si>
    <t>KC42001</t>
  </si>
  <si>
    <t>KC42002</t>
  </si>
  <si>
    <t>KC42003</t>
  </si>
  <si>
    <t>KC42004</t>
  </si>
  <si>
    <t>KC42005</t>
  </si>
  <si>
    <t>KC42006</t>
  </si>
  <si>
    <t>KC42007</t>
  </si>
  <si>
    <t>All Flanges</t>
  </si>
  <si>
    <t>KC42000FAM</t>
  </si>
  <si>
    <t>NEW 2018</t>
  </si>
  <si>
    <t>Geo Jugs</t>
  </si>
  <si>
    <t>KC43001</t>
  </si>
  <si>
    <t>KC43002</t>
  </si>
  <si>
    <t>KC43003</t>
  </si>
  <si>
    <t>KC43004</t>
  </si>
  <si>
    <t>KC43005</t>
  </si>
  <si>
    <t>KC43006</t>
  </si>
  <si>
    <t>KC43007</t>
  </si>
  <si>
    <t>All Geo Jugs</t>
  </si>
  <si>
    <t>KC43000FAM</t>
  </si>
  <si>
    <t>Roman Pinches</t>
  </si>
  <si>
    <t>KC46001</t>
  </si>
  <si>
    <t>KC46002</t>
  </si>
  <si>
    <t>KC46003</t>
  </si>
  <si>
    <t>KC46004</t>
  </si>
  <si>
    <t>KC46005</t>
  </si>
  <si>
    <t>KC46006</t>
  </si>
  <si>
    <t>KC46007</t>
  </si>
  <si>
    <t>All Roman Pinches</t>
  </si>
  <si>
    <t>KC46000FAM</t>
  </si>
  <si>
    <t>Flint Stones</t>
  </si>
  <si>
    <t>KC47001</t>
  </si>
  <si>
    <t>KC47002</t>
  </si>
  <si>
    <t>KC47003</t>
  </si>
  <si>
    <t>KC47004</t>
  </si>
  <si>
    <t>KC47005</t>
  </si>
  <si>
    <t>KC47006</t>
  </si>
  <si>
    <t>KC47007</t>
  </si>
  <si>
    <t>All Flint Stones</t>
  </si>
  <si>
    <t>KC47000FAM</t>
  </si>
  <si>
    <t>N</t>
  </si>
  <si>
    <t>Hobbit Holes S</t>
  </si>
  <si>
    <t>KC48001</t>
  </si>
  <si>
    <t>E</t>
  </si>
  <si>
    <t xml:space="preserve">Hobbit Holes M </t>
  </si>
  <si>
    <t>KC48002</t>
  </si>
  <si>
    <t>W</t>
  </si>
  <si>
    <t>Hobbit Holes L</t>
  </si>
  <si>
    <t>KC48003</t>
  </si>
  <si>
    <t>Hobbit Holes XL</t>
  </si>
  <si>
    <t>KC48004</t>
  </si>
  <si>
    <t>Hobbit Holes 2XL</t>
  </si>
  <si>
    <t>KC48005</t>
  </si>
  <si>
    <t>2X-Large</t>
  </si>
  <si>
    <t>Hobbit Holes Prince</t>
  </si>
  <si>
    <t>KC48006</t>
  </si>
  <si>
    <t>Hobbit Holes Queen</t>
  </si>
  <si>
    <t>KC48007</t>
  </si>
  <si>
    <t>Hobbit Holes King</t>
  </si>
  <si>
    <t>KC48008</t>
  </si>
  <si>
    <t>All Hobbit Holes</t>
  </si>
  <si>
    <t>KC48000FAM</t>
  </si>
  <si>
    <t>SCREW ON VOLUMES</t>
  </si>
  <si>
    <t>Contours Volume</t>
  </si>
  <si>
    <t>KC30008TV</t>
  </si>
  <si>
    <t>KC30009TV</t>
  </si>
  <si>
    <t>KC30010TV</t>
  </si>
  <si>
    <t>KC-Con-04</t>
  </si>
  <si>
    <t>Giant</t>
  </si>
  <si>
    <t>KC-Con-05</t>
  </si>
  <si>
    <t>Jumbo</t>
  </si>
  <si>
    <t>KC-Con-06</t>
  </si>
  <si>
    <t>Collosal</t>
  </si>
  <si>
    <t>All Contours Volume</t>
  </si>
  <si>
    <t>ALL</t>
  </si>
  <si>
    <t>Finisters Volume</t>
  </si>
  <si>
    <t>KC31008TV</t>
  </si>
  <si>
    <t>KC31009TV</t>
  </si>
  <si>
    <t>KC31010TV</t>
  </si>
  <si>
    <t>KC-Fin-04</t>
  </si>
  <si>
    <t>KC-Fin-05</t>
  </si>
  <si>
    <t>KC-Fin-06</t>
  </si>
  <si>
    <t>All Finisters Volume</t>
  </si>
  <si>
    <t>True Tufa System</t>
  </si>
  <si>
    <t>KC-Tuf-01</t>
  </si>
  <si>
    <t>End Cap 1</t>
  </si>
  <si>
    <t>KC-Tuf-02</t>
  </si>
  <si>
    <t>End Cap 2</t>
  </si>
  <si>
    <t>KC-Tuf-03</t>
  </si>
  <si>
    <t>Straight</t>
  </si>
  <si>
    <t>KC-Tuf-04</t>
  </si>
  <si>
    <t>Incut</t>
  </si>
  <si>
    <t>KC-Tuf-05</t>
  </si>
  <si>
    <t>Slopey</t>
  </si>
  <si>
    <t>KC-Tuf-06</t>
  </si>
  <si>
    <t>Curve</t>
  </si>
  <si>
    <t>KC-Tuf-07</t>
  </si>
  <si>
    <t>"Y"</t>
  </si>
  <si>
    <t>Full System + extra end cap</t>
  </si>
  <si>
    <t>All + end cap</t>
  </si>
  <si>
    <t>All + extra end</t>
  </si>
  <si>
    <t>STARTER PACKS</t>
  </si>
  <si>
    <t>Home Wall Pack</t>
  </si>
  <si>
    <t>KCS002</t>
  </si>
  <si>
    <t>Different Sizes</t>
  </si>
  <si>
    <t>Foot Pack</t>
  </si>
  <si>
    <t>KCS001</t>
  </si>
  <si>
    <t>Gym Pack</t>
  </si>
  <si>
    <t>KCS003</t>
  </si>
  <si>
    <t>Jug Pack</t>
  </si>
  <si>
    <t>KCS004</t>
  </si>
  <si>
    <t>Pounds</t>
  </si>
  <si>
    <t>New Rates</t>
  </si>
  <si>
    <t>$ Color Sets</t>
  </si>
  <si>
    <t>Working Class Climbing</t>
  </si>
  <si>
    <t>Gewicht KG</t>
  </si>
  <si>
    <t>15-12 Yellow</t>
  </si>
  <si>
    <t>12-01 White</t>
  </si>
  <si>
    <t>Total</t>
  </si>
  <si>
    <t>Great Plates</t>
  </si>
  <si>
    <t>W01001</t>
  </si>
  <si>
    <t>XS</t>
  </si>
  <si>
    <t>W01002</t>
  </si>
  <si>
    <t>W01003</t>
  </si>
  <si>
    <t>W01004</t>
  </si>
  <si>
    <t>W01005</t>
  </si>
  <si>
    <t>W01006</t>
  </si>
  <si>
    <t>W01007</t>
  </si>
  <si>
    <t>W01008</t>
  </si>
  <si>
    <t>W01009</t>
  </si>
  <si>
    <t>W01010</t>
  </si>
  <si>
    <t>2XL</t>
  </si>
  <si>
    <t>W01011</t>
  </si>
  <si>
    <t>3XL</t>
  </si>
  <si>
    <t>All Great Plates</t>
  </si>
  <si>
    <t>W01000FAM</t>
  </si>
  <si>
    <t>Sliders</t>
  </si>
  <si>
    <t>W02001</t>
  </si>
  <si>
    <t>W02002</t>
  </si>
  <si>
    <t>W02003</t>
  </si>
  <si>
    <t>W02004</t>
  </si>
  <si>
    <t>W02005</t>
  </si>
  <si>
    <t>W02006</t>
  </si>
  <si>
    <t>W02007</t>
  </si>
  <si>
    <t>W02008</t>
  </si>
  <si>
    <t>W02009</t>
  </si>
  <si>
    <t>W02010</t>
  </si>
  <si>
    <t>W02011</t>
  </si>
  <si>
    <t>All Sliders</t>
  </si>
  <si>
    <t>W02000FAM</t>
  </si>
  <si>
    <t>Lo-Pro Slopers</t>
  </si>
  <si>
    <t>W03000</t>
  </si>
  <si>
    <t>W03001</t>
  </si>
  <si>
    <t>W03004</t>
  </si>
  <si>
    <t>W03005</t>
  </si>
  <si>
    <t>W03006</t>
  </si>
  <si>
    <t>W03011</t>
  </si>
  <si>
    <t>All Lo-Pro's</t>
  </si>
  <si>
    <t>W03000FAM</t>
  </si>
  <si>
    <t>Limestone</t>
  </si>
  <si>
    <t>W04001</t>
  </si>
  <si>
    <t>W04002</t>
  </si>
  <si>
    <t>W04003</t>
  </si>
  <si>
    <t>W04004</t>
  </si>
  <si>
    <t>W04005</t>
  </si>
  <si>
    <t>W04006</t>
  </si>
  <si>
    <t>W04007</t>
  </si>
  <si>
    <t>W04008</t>
  </si>
  <si>
    <t>W04009</t>
  </si>
  <si>
    <t>W04010</t>
  </si>
  <si>
    <t>W04011</t>
  </si>
  <si>
    <t>W04000FAM</t>
  </si>
  <si>
    <t>Ledges</t>
  </si>
  <si>
    <t>W05001</t>
  </si>
  <si>
    <t>W05002</t>
  </si>
  <si>
    <t>W05003</t>
  </si>
  <si>
    <t>W05004</t>
  </si>
  <si>
    <t>W05005</t>
  </si>
  <si>
    <t>W05006</t>
  </si>
  <si>
    <t>W05007</t>
  </si>
  <si>
    <t>W05008</t>
  </si>
  <si>
    <t>W05009</t>
  </si>
  <si>
    <t>W05010</t>
  </si>
  <si>
    <t>W05011</t>
  </si>
  <si>
    <t>All Ledges</t>
  </si>
  <si>
    <t>W05000FAM</t>
  </si>
  <si>
    <t>Anvils</t>
  </si>
  <si>
    <t>W06001</t>
  </si>
  <si>
    <t>W06002</t>
  </si>
  <si>
    <t>W06003</t>
  </si>
  <si>
    <t>W06004</t>
  </si>
  <si>
    <t>W06005</t>
  </si>
  <si>
    <t>W06006</t>
  </si>
  <si>
    <t>W06007</t>
  </si>
  <si>
    <t>W06008</t>
  </si>
  <si>
    <t>W06009</t>
  </si>
  <si>
    <t>W06010</t>
  </si>
  <si>
    <t>W06011</t>
  </si>
  <si>
    <t>All Anvils</t>
  </si>
  <si>
    <t>W06000FAM</t>
  </si>
  <si>
    <t>Fractures</t>
  </si>
  <si>
    <t>W07001</t>
  </si>
  <si>
    <t>W07002</t>
  </si>
  <si>
    <t>W07003</t>
  </si>
  <si>
    <t>W07004</t>
  </si>
  <si>
    <t>W07005</t>
  </si>
  <si>
    <t>W07006</t>
  </si>
  <si>
    <t>W07007</t>
  </si>
  <si>
    <t>W07008</t>
  </si>
  <si>
    <t>W07009</t>
  </si>
  <si>
    <t>W07010</t>
  </si>
  <si>
    <t>W07011</t>
  </si>
  <si>
    <t>All Fractures</t>
  </si>
  <si>
    <t>W07000FAM</t>
  </si>
  <si>
    <t>Footholds</t>
  </si>
  <si>
    <t>W09000</t>
  </si>
  <si>
    <t>W09001</t>
  </si>
  <si>
    <t>All Footholds</t>
  </si>
  <si>
    <t>W09000FAM</t>
  </si>
  <si>
    <t>Heroes</t>
  </si>
  <si>
    <t>W10009</t>
  </si>
  <si>
    <t>W10010</t>
  </si>
  <si>
    <t>W10011</t>
  </si>
  <si>
    <t>All Heroes</t>
  </si>
  <si>
    <t>W10000FAM</t>
  </si>
  <si>
    <t>Holes</t>
  </si>
  <si>
    <t>W11004</t>
  </si>
  <si>
    <t>W11005</t>
  </si>
  <si>
    <t>W11006</t>
  </si>
  <si>
    <t>W11007</t>
  </si>
  <si>
    <t>W11008</t>
  </si>
  <si>
    <t>All Holes</t>
  </si>
  <si>
    <t>W11000FAM</t>
  </si>
  <si>
    <t>Vicegrips</t>
  </si>
  <si>
    <t>W12001</t>
  </si>
  <si>
    <t>W12002</t>
  </si>
  <si>
    <t>W12003</t>
  </si>
  <si>
    <t>W12004</t>
  </si>
  <si>
    <t>W12005</t>
  </si>
  <si>
    <t>W12006</t>
  </si>
  <si>
    <t>W12007</t>
  </si>
  <si>
    <t>W12008</t>
  </si>
  <si>
    <t>W12009</t>
  </si>
  <si>
    <t>W12010</t>
  </si>
  <si>
    <t>W12011</t>
  </si>
  <si>
    <t>W12012</t>
  </si>
  <si>
    <t>W12013</t>
  </si>
  <si>
    <t>W12014</t>
  </si>
  <si>
    <t>W12015</t>
  </si>
  <si>
    <t>W12016</t>
  </si>
  <si>
    <t>4XL</t>
  </si>
  <si>
    <t>All Vicegrips</t>
  </si>
  <si>
    <t>W12000FAM</t>
  </si>
  <si>
    <t>Angles</t>
  </si>
  <si>
    <t>W13001</t>
  </si>
  <si>
    <t>W13002</t>
  </si>
  <si>
    <t>W13003</t>
  </si>
  <si>
    <t>W13004</t>
  </si>
  <si>
    <t>W13005</t>
  </si>
  <si>
    <t>W13006</t>
  </si>
  <si>
    <t>W13007</t>
  </si>
  <si>
    <t>W13008</t>
  </si>
  <si>
    <t>W13009</t>
  </si>
  <si>
    <t>W13010</t>
  </si>
  <si>
    <t>W13011</t>
  </si>
  <si>
    <t>All Angles</t>
  </si>
  <si>
    <t>W13000FAM</t>
  </si>
  <si>
    <t>Flat Lips</t>
  </si>
  <si>
    <t>W15001</t>
  </si>
  <si>
    <t>W15002</t>
  </si>
  <si>
    <t>W15003</t>
  </si>
  <si>
    <t>W15004</t>
  </si>
  <si>
    <t>W15005</t>
  </si>
  <si>
    <t>W15006</t>
  </si>
  <si>
    <t>W15007</t>
  </si>
  <si>
    <t>W15008</t>
  </si>
  <si>
    <t>W15009</t>
  </si>
  <si>
    <t>W15010</t>
  </si>
  <si>
    <t>W15011</t>
  </si>
  <si>
    <t>All Flat Lips</t>
  </si>
  <si>
    <t>W15000FAM</t>
  </si>
  <si>
    <t>Island Crimps</t>
  </si>
  <si>
    <t>W16001</t>
  </si>
  <si>
    <t>W16002</t>
  </si>
  <si>
    <t>W16004</t>
  </si>
  <si>
    <t>W16006</t>
  </si>
  <si>
    <t>W16008</t>
  </si>
  <si>
    <t>W16010</t>
  </si>
  <si>
    <t>W16011</t>
  </si>
  <si>
    <t>W16013</t>
  </si>
  <si>
    <t>All Island Crimps</t>
  </si>
  <si>
    <t>W16000FAM</t>
  </si>
  <si>
    <t>Bow Ties</t>
  </si>
  <si>
    <t>W17001</t>
  </si>
  <si>
    <t>W17002</t>
  </si>
  <si>
    <t>W17003</t>
  </si>
  <si>
    <t>W17004</t>
  </si>
  <si>
    <t>W17005</t>
  </si>
  <si>
    <t>2 XL</t>
  </si>
  <si>
    <t>W17006</t>
  </si>
  <si>
    <t>3 XL</t>
  </si>
  <si>
    <t>All Bow Ties</t>
  </si>
  <si>
    <t>W17000FAM</t>
  </si>
  <si>
    <t>Screw On Poly Fiber Volumes</t>
  </si>
  <si>
    <t>WC-Sld-01</t>
  </si>
  <si>
    <t>WC-Sld-02</t>
  </si>
  <si>
    <t>WC-Sld-03</t>
  </si>
  <si>
    <t>WC-Sld-04</t>
  </si>
  <si>
    <t>WC-GP-01</t>
  </si>
  <si>
    <t>WC-GP-02</t>
  </si>
  <si>
    <t>WC-GP-03</t>
  </si>
  <si>
    <t>WC-GP-04</t>
  </si>
  <si>
    <t>LB</t>
  </si>
  <si>
    <t>Rate</t>
  </si>
  <si>
    <t>Weight</t>
  </si>
  <si>
    <t>Zusammenfassung</t>
  </si>
  <si>
    <t>Griffanzahl</t>
  </si>
  <si>
    <t>Gewicht in Kg</t>
  </si>
  <si>
    <t>Kingdom Climbing</t>
  </si>
  <si>
    <t>gesamtes Gewicht</t>
  </si>
  <si>
    <t>Gesamtanzahl</t>
  </si>
  <si>
    <t>Rechnungsadresse</t>
  </si>
  <si>
    <t>Lieferadresse</t>
  </si>
  <si>
    <t>Firma:</t>
  </si>
  <si>
    <t>Telefon:</t>
  </si>
  <si>
    <t>Straße:</t>
  </si>
  <si>
    <t>Stadt:</t>
  </si>
  <si>
    <t>Zusatz:</t>
  </si>
  <si>
    <t>Land:</t>
  </si>
  <si>
    <t>PLZ:</t>
  </si>
  <si>
    <t>Ort:</t>
  </si>
  <si>
    <t>Ust. ID:</t>
  </si>
  <si>
    <t>zusätzliche Bemerkungen</t>
  </si>
  <si>
    <t>Zahlungsinformationen</t>
  </si>
  <si>
    <t>Versandinformationen</t>
  </si>
  <si>
    <t>Es fallen je 30 Kg zusätzliche Kosten iHv 15€ an</t>
  </si>
  <si>
    <t>Ab 150 Kg werden die Griffe gebündelt auf einer Palette versandt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</si>
</sst>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[$€-2]\ #,##0.00"/>
    <numFmt numFmtId="165" formatCode="&quot; &quot;[$$-409]* #,##0.00&quot; &quot;;&quot; &quot;[$$-409]* \(#,##0.00\);&quot; &quot;[$$-409]* &quot;-&quot;??&quot; &quot;"/>
    <numFmt numFmtId="166" formatCode="_-[$€-2]* #,##0.00_-;_-[$€-2]* \(#,##0.00\)_-;_-[$€-2]* &quot;-&quot;??;_-@_-"/>
    <numFmt numFmtId="167" formatCode="#,##0.000"/>
    <numFmt numFmtId="168" formatCode="[$$-409]\ #,##0.00"/>
    <numFmt numFmtId="169" formatCode="0.0"/>
    <numFmt numFmtId="170" formatCode="_-* #,##0.00\ [$€-407]_-;\-* #,##0.00\ [$€-407]_-;_-* &quot;-&quot;??\ [$€-407]_-;_-@_-"/>
  </numFmts>
  <fonts count="51">
    <font>
      <sz val="11"/>
      <color indexed="8"/>
      <name val="Calibri"/>
    </font>
    <font>
      <sz val="12"/>
      <color indexed="8"/>
      <name val="Calibri"/>
      <family val="2"/>
    </font>
    <font>
      <b/>
      <sz val="9"/>
      <color indexed="8"/>
      <name val="PT Sans"/>
    </font>
    <font>
      <u/>
      <sz val="9"/>
      <color indexed="13"/>
      <name val="Calibri"/>
      <family val="2"/>
    </font>
    <font>
      <sz val="9"/>
      <color indexed="8"/>
      <name val="PT Sans"/>
    </font>
    <font>
      <sz val="11"/>
      <color indexed="8"/>
      <name val="Arial"/>
      <family val="2"/>
    </font>
    <font>
      <sz val="11"/>
      <color indexed="8"/>
      <name val="Mongolian Baiti"/>
      <family val="4"/>
    </font>
    <font>
      <sz val="8"/>
      <color indexed="14"/>
      <name val="Mongolian Baiti"/>
      <family val="4"/>
    </font>
    <font>
      <sz val="9"/>
      <color indexed="8"/>
      <name val="Mongolian Baiti"/>
      <family val="4"/>
    </font>
    <font>
      <b/>
      <sz val="12"/>
      <color indexed="12"/>
      <name val="Calibri"/>
      <family val="2"/>
    </font>
    <font>
      <sz val="9"/>
      <color indexed="8"/>
      <name val="Calibri"/>
      <family val="2"/>
    </font>
    <font>
      <b/>
      <sz val="12"/>
      <color indexed="12"/>
      <name val="PT Sans"/>
    </font>
    <font>
      <b/>
      <sz val="9"/>
      <color indexed="14"/>
      <name val="PT Sans"/>
    </font>
    <font>
      <sz val="9"/>
      <color indexed="14"/>
      <name val="PT Sans"/>
    </font>
    <font>
      <sz val="12"/>
      <color indexed="8"/>
      <name val="PT Sans"/>
    </font>
    <font>
      <i/>
      <sz val="12"/>
      <color indexed="8"/>
      <name val="PT Sans"/>
    </font>
    <font>
      <b/>
      <sz val="8"/>
      <color indexed="8"/>
      <name val="PT Sans"/>
    </font>
    <font>
      <sz val="12"/>
      <color indexed="14"/>
      <name val="PT Sans"/>
    </font>
    <font>
      <b/>
      <sz val="10"/>
      <color indexed="12"/>
      <name val="PT Sans"/>
    </font>
    <font>
      <b/>
      <sz val="18"/>
      <color indexed="8"/>
      <name val="Arial"/>
      <family val="2"/>
    </font>
    <font>
      <b/>
      <sz val="16"/>
      <color indexed="8"/>
      <name val="PT Sans"/>
    </font>
    <font>
      <sz val="9"/>
      <color indexed="8"/>
      <name val="Open Sans"/>
    </font>
    <font>
      <sz val="9"/>
      <color indexed="14"/>
      <name val="Open Sans"/>
    </font>
    <font>
      <b/>
      <sz val="10"/>
      <color indexed="8"/>
      <name val="PT Sans"/>
    </font>
    <font>
      <sz val="9"/>
      <color indexed="12"/>
      <name val="PT Sans"/>
    </font>
    <font>
      <b/>
      <sz val="9"/>
      <color indexed="8"/>
      <name val="Calibri"/>
      <family val="2"/>
    </font>
    <font>
      <b/>
      <sz val="9"/>
      <color indexed="12"/>
      <name val="PT Sans"/>
    </font>
    <font>
      <sz val="9"/>
      <color indexed="14"/>
      <name val="Calibri"/>
      <family val="2"/>
    </font>
    <font>
      <strike/>
      <sz val="9"/>
      <color indexed="8"/>
      <name val="PT Sans"/>
    </font>
    <font>
      <sz val="11"/>
      <color indexed="8"/>
      <name val="PT Sans"/>
    </font>
    <font>
      <sz val="12"/>
      <color indexed="12"/>
      <name val="PT Sans"/>
    </font>
    <font>
      <b/>
      <sz val="14"/>
      <color indexed="8"/>
      <name val="PT Sans"/>
    </font>
    <font>
      <b/>
      <sz val="12"/>
      <color indexed="14"/>
      <name val="PT Sans"/>
    </font>
    <font>
      <b/>
      <sz val="12"/>
      <color indexed="8"/>
      <name val="PT Sans"/>
    </font>
    <font>
      <sz val="11"/>
      <color indexed="13"/>
      <name val="Calibri"/>
      <family val="2"/>
    </font>
    <font>
      <b/>
      <sz val="11"/>
      <color indexed="8"/>
      <name val="PT Sans"/>
    </font>
    <font>
      <sz val="10"/>
      <color indexed="8"/>
      <name val="PT Sans"/>
    </font>
    <font>
      <b/>
      <u/>
      <sz val="14"/>
      <color indexed="14"/>
      <name val="PT Sans"/>
    </font>
    <font>
      <sz val="16"/>
      <color indexed="8"/>
      <name val="PT Sans"/>
    </font>
    <font>
      <sz val="12"/>
      <color indexed="8"/>
      <name val="Mongolian Baiti"/>
      <family val="4"/>
    </font>
    <font>
      <b/>
      <strike/>
      <sz val="9"/>
      <color indexed="8"/>
      <name val="PT Sans"/>
    </font>
    <font>
      <strike/>
      <sz val="9"/>
      <color indexed="8"/>
      <name val="Mongolian Baiti"/>
      <family val="4"/>
    </font>
    <font>
      <strike/>
      <sz val="9"/>
      <color indexed="12"/>
      <name val="PT Sans"/>
    </font>
    <font>
      <sz val="10"/>
      <color indexed="8"/>
      <name val="Mongolian Baiti"/>
      <family val="4"/>
    </font>
    <font>
      <sz val="10"/>
      <color indexed="12"/>
      <name val="Mongolian Baiti"/>
      <family val="4"/>
    </font>
    <font>
      <sz val="12"/>
      <color indexed="12"/>
      <name val="Mongolian Baiti"/>
      <family val="4"/>
    </font>
    <font>
      <sz val="9"/>
      <color indexed="14"/>
      <name val="Mongolian Baiti"/>
      <family val="4"/>
    </font>
    <font>
      <sz val="9"/>
      <color indexed="14"/>
      <name val="Arial"/>
      <family val="2"/>
    </font>
    <font>
      <sz val="10"/>
      <color indexed="8"/>
      <name val="Calibri"/>
      <family val="2"/>
    </font>
    <font>
      <sz val="11"/>
      <color indexed="8"/>
      <name val="Open Sans"/>
    </font>
    <font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</fills>
  <borders count="19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/>
      <right/>
      <top style="thick">
        <color indexed="12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/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12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8"/>
      </bottom>
      <diagonal/>
    </border>
    <border>
      <left style="medium">
        <color indexed="8"/>
      </left>
      <right style="thin">
        <color indexed="18"/>
      </right>
      <top style="medium">
        <color indexed="18"/>
      </top>
      <bottom style="medium">
        <color indexed="8"/>
      </bottom>
      <diagonal/>
    </border>
    <border>
      <left style="thin">
        <color indexed="1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16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 style="medium">
        <color indexed="8"/>
      </bottom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16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12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16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16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ck">
        <color indexed="8"/>
      </right>
      <top/>
      <bottom style="thin">
        <color indexed="12"/>
      </bottom>
      <diagonal/>
    </border>
    <border>
      <left style="medium">
        <color indexed="8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2"/>
      </top>
      <bottom style="medium">
        <color indexed="12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12"/>
      </top>
      <bottom/>
      <diagonal/>
    </border>
    <border>
      <left style="medium">
        <color indexed="8"/>
      </left>
      <right style="medium">
        <color indexed="8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thin">
        <color indexed="12"/>
      </bottom>
      <diagonal/>
    </border>
    <border>
      <left/>
      <right/>
      <top style="medium">
        <color indexed="8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ck">
        <color indexed="8"/>
      </top>
      <bottom style="thin">
        <color indexed="12"/>
      </bottom>
      <diagonal/>
    </border>
    <border>
      <left style="thin">
        <color indexed="16"/>
      </left>
      <right/>
      <top style="thin">
        <color indexed="12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 style="medium">
        <color indexed="8"/>
      </right>
      <top/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6"/>
      </left>
      <right style="medium">
        <color indexed="8"/>
      </right>
      <top style="thin">
        <color indexed="16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8"/>
      </bottom>
      <diagonal/>
    </border>
    <border>
      <left/>
      <right style="thin">
        <color indexed="16"/>
      </right>
      <top style="medium">
        <color indexed="8"/>
      </top>
      <bottom/>
      <diagonal/>
    </border>
    <border>
      <left style="thin">
        <color indexed="16"/>
      </left>
      <right style="thin">
        <color indexed="16"/>
      </right>
      <top style="medium">
        <color indexed="8"/>
      </top>
      <bottom/>
      <diagonal/>
    </border>
    <border>
      <left style="thin">
        <color indexed="16"/>
      </left>
      <right style="thin">
        <color indexed="16"/>
      </right>
      <top style="thin">
        <color indexed="8"/>
      </top>
      <bottom/>
      <diagonal/>
    </border>
    <border>
      <left style="thin">
        <color indexed="16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6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/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 style="thin">
        <color indexed="16"/>
      </right>
      <top style="thin">
        <color indexed="16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2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2"/>
      </bottom>
      <diagonal/>
    </border>
    <border>
      <left/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/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thin">
        <color indexed="16"/>
      </right>
      <top/>
      <bottom style="medium">
        <color indexed="12"/>
      </bottom>
      <diagonal/>
    </border>
    <border>
      <left style="thin">
        <color indexed="16"/>
      </left>
      <right/>
      <top style="thin">
        <color indexed="16"/>
      </top>
      <bottom style="medium">
        <color indexed="12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6"/>
      </right>
      <top style="thin">
        <color indexed="12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2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thin">
        <color indexed="12"/>
      </left>
      <right style="thin">
        <color indexed="16"/>
      </right>
      <top/>
      <bottom style="thin">
        <color indexed="12"/>
      </bottom>
      <diagonal/>
    </border>
    <border>
      <left style="thin">
        <color indexed="12"/>
      </left>
      <right style="thin">
        <color indexed="16"/>
      </right>
      <top/>
      <bottom style="thin">
        <color indexed="16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2"/>
      </right>
      <top style="thin">
        <color indexed="16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thin">
        <color indexed="16"/>
      </left>
      <right/>
      <top style="thin">
        <color indexed="12"/>
      </top>
      <bottom style="thin">
        <color indexed="16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/>
      <bottom style="medium">
        <color indexed="8"/>
      </bottom>
      <diagonal/>
    </border>
    <border>
      <left style="thin">
        <color indexed="16"/>
      </left>
      <right style="thin">
        <color indexed="16"/>
      </right>
      <top/>
      <bottom style="medium">
        <color indexed="8"/>
      </bottom>
      <diagonal/>
    </border>
    <border>
      <left style="thin">
        <color indexed="16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</borders>
  <cellStyleXfs count="3">
    <xf numFmtId="0" fontId="0" fillId="0" borderId="0" applyNumberFormat="0" applyFill="0" applyBorder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8">
    <xf numFmtId="0" fontId="0" fillId="0" borderId="0" xfId="0"/>
    <xf numFmtId="0" fontId="0" fillId="0" borderId="0" xfId="0" applyNumberFormat="1" applyFont="1" applyAlignment="1"/>
    <xf numFmtId="0" fontId="0" fillId="0" borderId="2" xfId="0" applyFont="1" applyBorder="1" applyAlignment="1"/>
    <xf numFmtId="49" fontId="2" fillId="0" borderId="3" xfId="0" applyNumberFormat="1" applyFont="1" applyBorder="1" applyAlignment="1"/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9" fontId="3" fillId="0" borderId="3" xfId="0" applyNumberFormat="1" applyFont="1" applyBorder="1" applyAlignment="1"/>
    <xf numFmtId="0" fontId="4" fillId="0" borderId="7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/>
    <xf numFmtId="0" fontId="4" fillId="0" borderId="0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49" fontId="7" fillId="0" borderId="12" xfId="0" applyNumberFormat="1" applyFont="1" applyBorder="1" applyAlignment="1">
      <alignment horizontal="center"/>
    </xf>
    <xf numFmtId="0" fontId="5" fillId="0" borderId="13" xfId="0" applyFont="1" applyBorder="1" applyAlignment="1"/>
    <xf numFmtId="0" fontId="0" fillId="0" borderId="14" xfId="0" applyFont="1" applyBorder="1" applyAlignment="1"/>
    <xf numFmtId="0" fontId="4" fillId="0" borderId="15" xfId="0" applyFont="1" applyBorder="1" applyAlignment="1"/>
    <xf numFmtId="0" fontId="10" fillId="0" borderId="5" xfId="0" applyFont="1" applyBorder="1" applyAlignment="1"/>
    <xf numFmtId="0" fontId="4" fillId="0" borderId="4" xfId="0" applyFont="1" applyBorder="1" applyAlignment="1"/>
    <xf numFmtId="0" fontId="10" fillId="0" borderId="9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1" xfId="0" applyFont="1" applyBorder="1" applyAlignment="1"/>
    <xf numFmtId="0" fontId="12" fillId="0" borderId="0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2" fillId="2" borderId="22" xfId="0" applyFont="1" applyFill="1" applyBorder="1" applyAlignment="1">
      <alignment vertical="center"/>
    </xf>
    <xf numFmtId="49" fontId="4" fillId="0" borderId="23" xfId="0" applyNumberFormat="1" applyFont="1" applyBorder="1" applyAlignment="1"/>
    <xf numFmtId="0" fontId="2" fillId="2" borderId="24" xfId="0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4" fillId="0" borderId="24" xfId="0" applyFont="1" applyBorder="1" applyAlignment="1"/>
    <xf numFmtId="49" fontId="2" fillId="2" borderId="13" xfId="0" applyNumberFormat="1" applyFont="1" applyFill="1" applyBorder="1" applyAlignment="1">
      <alignment horizontal="center" vertical="center"/>
    </xf>
    <xf numFmtId="0" fontId="0" fillId="0" borderId="26" xfId="0" applyFont="1" applyBorder="1" applyAlignment="1"/>
    <xf numFmtId="165" fontId="4" fillId="2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13" fillId="0" borderId="24" xfId="0" applyFont="1" applyBorder="1" applyAlignment="1"/>
    <xf numFmtId="49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14" fillId="0" borderId="0" xfId="0" applyFont="1" applyBorder="1" applyAlignment="1"/>
    <xf numFmtId="0" fontId="0" fillId="0" borderId="32" xfId="0" applyFont="1" applyBorder="1" applyAlignment="1"/>
    <xf numFmtId="0" fontId="14" fillId="0" borderId="4" xfId="0" applyFont="1" applyBorder="1" applyAlignment="1"/>
    <xf numFmtId="0" fontId="14" fillId="0" borderId="33" xfId="0" applyFont="1" applyBorder="1" applyAlignment="1"/>
    <xf numFmtId="0" fontId="14" fillId="0" borderId="34" xfId="0" applyFont="1" applyBorder="1" applyAlignment="1"/>
    <xf numFmtId="0" fontId="14" fillId="0" borderId="11" xfId="0" applyFont="1" applyBorder="1" applyAlignment="1"/>
    <xf numFmtId="0" fontId="15" fillId="0" borderId="4" xfId="0" applyFont="1" applyBorder="1" applyAlignment="1">
      <alignment horizontal="left"/>
    </xf>
    <xf numFmtId="49" fontId="14" fillId="0" borderId="35" xfId="0" applyNumberFormat="1" applyFont="1" applyBorder="1" applyAlignment="1">
      <alignment horizontal="left"/>
    </xf>
    <xf numFmtId="49" fontId="14" fillId="0" borderId="35" xfId="0" applyNumberFormat="1" applyFont="1" applyBorder="1" applyAlignment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34" xfId="0" applyFont="1" applyBorder="1" applyAlignment="1"/>
    <xf numFmtId="0" fontId="17" fillId="0" borderId="11" xfId="0" applyFont="1" applyBorder="1" applyAlignment="1"/>
    <xf numFmtId="0" fontId="15" fillId="0" borderId="0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/>
    <xf numFmtId="0" fontId="14" fillId="0" borderId="24" xfId="0" applyFont="1" applyBorder="1" applyAlignment="1"/>
    <xf numFmtId="0" fontId="14" fillId="0" borderId="37" xfId="0" applyFont="1" applyBorder="1" applyAlignment="1"/>
    <xf numFmtId="0" fontId="14" fillId="0" borderId="15" xfId="0" applyFont="1" applyBorder="1" applyAlignment="1"/>
    <xf numFmtId="0" fontId="14" fillId="2" borderId="16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0" fillId="0" borderId="38" xfId="0" applyFont="1" applyBorder="1" applyAlignment="1"/>
    <xf numFmtId="0" fontId="10" fillId="0" borderId="38" xfId="0" applyFont="1" applyBorder="1" applyAlignment="1"/>
    <xf numFmtId="0" fontId="0" fillId="0" borderId="39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40" xfId="0" applyFont="1" applyBorder="1" applyAlignment="1"/>
    <xf numFmtId="0" fontId="10" fillId="0" borderId="42" xfId="0" applyFont="1" applyBorder="1" applyAlignment="1">
      <alignment horizontal="center"/>
    </xf>
    <xf numFmtId="49" fontId="4" fillId="2" borderId="47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/>
    <xf numFmtId="0" fontId="24" fillId="0" borderId="47" xfId="0" applyFont="1" applyBorder="1" applyAlignment="1">
      <alignment horizontal="center"/>
    </xf>
    <xf numFmtId="0" fontId="10" fillId="0" borderId="50" xfId="0" applyFont="1" applyBorder="1" applyAlignment="1"/>
    <xf numFmtId="0" fontId="10" fillId="0" borderId="20" xfId="0" applyFont="1" applyBorder="1" applyAlignment="1"/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4" fillId="0" borderId="47" xfId="0" applyFont="1" applyBorder="1" applyAlignment="1"/>
    <xf numFmtId="0" fontId="27" fillId="0" borderId="20" xfId="0" applyFont="1" applyBorder="1" applyAlignment="1"/>
    <xf numFmtId="0" fontId="13" fillId="0" borderId="0" xfId="0" applyFont="1" applyBorder="1" applyAlignment="1"/>
    <xf numFmtId="0" fontId="27" fillId="0" borderId="0" xfId="0" applyFont="1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4" fillId="0" borderId="82" xfId="0" applyFont="1" applyBorder="1" applyAlignment="1"/>
    <xf numFmtId="0" fontId="4" fillId="0" borderId="90" xfId="0" applyFont="1" applyBorder="1" applyAlignment="1"/>
    <xf numFmtId="49" fontId="2" fillId="12" borderId="42" xfId="0" applyNumberFormat="1" applyFont="1" applyFill="1" applyBorder="1" applyAlignment="1">
      <alignment horizontal="center" vertical="center"/>
    </xf>
    <xf numFmtId="0" fontId="4" fillId="0" borderId="97" xfId="0" applyFont="1" applyBorder="1" applyAlignment="1"/>
    <xf numFmtId="0" fontId="2" fillId="2" borderId="110" xfId="0" applyFont="1" applyFill="1" applyBorder="1" applyAlignment="1">
      <alignment horizontal="center" vertical="center"/>
    </xf>
    <xf numFmtId="0" fontId="4" fillId="0" borderId="5" xfId="0" applyFont="1" applyBorder="1" applyAlignment="1"/>
    <xf numFmtId="165" fontId="4" fillId="0" borderId="97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115" xfId="0" applyFont="1" applyBorder="1" applyAlignment="1"/>
    <xf numFmtId="0" fontId="4" fillId="0" borderId="46" xfId="0" applyFont="1" applyBorder="1" applyAlignment="1"/>
    <xf numFmtId="0" fontId="2" fillId="2" borderId="26" xfId="0" applyFont="1" applyFill="1" applyBorder="1" applyAlignment="1">
      <alignment horizontal="center" vertical="center"/>
    </xf>
    <xf numFmtId="165" fontId="4" fillId="0" borderId="46" xfId="0" applyNumberFormat="1" applyFont="1" applyBorder="1" applyAlignment="1"/>
    <xf numFmtId="0" fontId="0" fillId="0" borderId="50" xfId="0" applyFont="1" applyBorder="1" applyAlignment="1"/>
    <xf numFmtId="0" fontId="0" fillId="0" borderId="118" xfId="0" applyFont="1" applyBorder="1" applyAlignment="1"/>
    <xf numFmtId="0" fontId="14" fillId="0" borderId="120" xfId="0" applyFont="1" applyBorder="1" applyAlignment="1"/>
    <xf numFmtId="0" fontId="0" fillId="0" borderId="120" xfId="0" applyFont="1" applyBorder="1" applyAlignment="1"/>
    <xf numFmtId="0" fontId="14" fillId="0" borderId="5" xfId="0" applyFont="1" applyBorder="1" applyAlignment="1"/>
    <xf numFmtId="0" fontId="31" fillId="2" borderId="5" xfId="0" applyFont="1" applyFill="1" applyBorder="1" applyAlignment="1">
      <alignment vertical="center"/>
    </xf>
    <xf numFmtId="0" fontId="29" fillId="0" borderId="5" xfId="0" applyFont="1" applyBorder="1" applyAlignment="1"/>
    <xf numFmtId="0" fontId="29" fillId="0" borderId="35" xfId="0" applyFont="1" applyBorder="1" applyAlignment="1"/>
    <xf numFmtId="0" fontId="0" fillId="0" borderId="35" xfId="0" applyFont="1" applyBorder="1" applyAlignment="1"/>
    <xf numFmtId="0" fontId="29" fillId="0" borderId="122" xfId="0" applyFont="1" applyBorder="1" applyAlignment="1"/>
    <xf numFmtId="0" fontId="1" fillId="0" borderId="36" xfId="0" applyFont="1" applyBorder="1" applyAlignment="1"/>
    <xf numFmtId="0" fontId="0" fillId="0" borderId="36" xfId="0" applyFont="1" applyBorder="1" applyAlignment="1"/>
    <xf numFmtId="0" fontId="29" fillId="0" borderId="20" xfId="0" applyFont="1" applyBorder="1" applyAlignment="1"/>
    <xf numFmtId="0" fontId="0" fillId="0" borderId="123" xfId="0" applyFont="1" applyBorder="1" applyAlignment="1"/>
    <xf numFmtId="0" fontId="1" fillId="0" borderId="32" xfId="0" applyFont="1" applyBorder="1" applyAlignment="1"/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/>
    <xf numFmtId="0" fontId="39" fillId="0" borderId="2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" borderId="124" xfId="0" applyFont="1" applyFill="1" applyBorder="1" applyAlignment="1">
      <alignment horizontal="center" vertical="center"/>
    </xf>
    <xf numFmtId="49" fontId="24" fillId="2" borderId="46" xfId="0" applyNumberFormat="1" applyFont="1" applyFill="1" applyBorder="1" applyAlignment="1">
      <alignment horizontal="center" wrapText="1"/>
    </xf>
    <xf numFmtId="49" fontId="10" fillId="0" borderId="46" xfId="0" applyNumberFormat="1" applyFont="1" applyBorder="1" applyAlignment="1"/>
    <xf numFmtId="0" fontId="10" fillId="0" borderId="24" xfId="0" applyFont="1" applyBorder="1" applyAlignment="1"/>
    <xf numFmtId="0" fontId="10" fillId="0" borderId="18" xfId="0" applyFont="1" applyBorder="1" applyAlignment="1"/>
    <xf numFmtId="0" fontId="8" fillId="0" borderId="12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10" fillId="0" borderId="46" xfId="0" applyFont="1" applyBorder="1" applyAlignment="1"/>
    <xf numFmtId="0" fontId="8" fillId="0" borderId="1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41" fillId="0" borderId="124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1" fillId="0" borderId="125" xfId="0" applyFont="1" applyBorder="1" applyAlignment="1">
      <alignment horizontal="center"/>
    </xf>
    <xf numFmtId="0" fontId="41" fillId="0" borderId="127" xfId="0" applyFont="1" applyBorder="1" applyAlignment="1">
      <alignment horizontal="center"/>
    </xf>
    <xf numFmtId="0" fontId="29" fillId="0" borderId="19" xfId="0" applyFont="1" applyBorder="1" applyAlignment="1"/>
    <xf numFmtId="0" fontId="8" fillId="0" borderId="20" xfId="0" applyFont="1" applyBorder="1" applyAlignment="1">
      <alignment horizontal="left"/>
    </xf>
    <xf numFmtId="0" fontId="43" fillId="0" borderId="20" xfId="0" applyFont="1" applyBorder="1" applyAlignment="1">
      <alignment horizontal="center"/>
    </xf>
    <xf numFmtId="0" fontId="45" fillId="0" borderId="120" xfId="0" applyFont="1" applyBorder="1" applyAlignment="1">
      <alignment horizontal="center"/>
    </xf>
    <xf numFmtId="0" fontId="43" fillId="0" borderId="110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3" fillId="0" borderId="110" xfId="0" applyFont="1" applyBorder="1" applyAlignment="1"/>
    <xf numFmtId="0" fontId="39" fillId="0" borderId="5" xfId="0" applyFont="1" applyBorder="1" applyAlignment="1"/>
    <xf numFmtId="49" fontId="43" fillId="2" borderId="110" xfId="0" applyNumberFormat="1" applyFont="1" applyFill="1" applyBorder="1" applyAlignment="1">
      <alignment horizontal="left" vertical="top" wrapText="1"/>
    </xf>
    <xf numFmtId="165" fontId="39" fillId="0" borderId="5" xfId="0" applyNumberFormat="1" applyFont="1" applyBorder="1" applyAlignment="1">
      <alignment horizontal="center"/>
    </xf>
    <xf numFmtId="0" fontId="46" fillId="0" borderId="5" xfId="0" applyFont="1" applyBorder="1" applyAlignment="1"/>
    <xf numFmtId="0" fontId="47" fillId="0" borderId="5" xfId="0" applyFont="1" applyBorder="1" applyAlignment="1"/>
    <xf numFmtId="165" fontId="39" fillId="0" borderId="35" xfId="0" applyNumberFormat="1" applyFont="1" applyBorder="1" applyAlignment="1">
      <alignment horizontal="center"/>
    </xf>
    <xf numFmtId="0" fontId="1" fillId="0" borderId="110" xfId="0" applyFont="1" applyBorder="1" applyAlignment="1"/>
    <xf numFmtId="0" fontId="0" fillId="0" borderId="110" xfId="0" applyFont="1" applyBorder="1" applyAlignment="1"/>
    <xf numFmtId="0" fontId="1" fillId="0" borderId="20" xfId="0" applyFont="1" applyBorder="1" applyAlignment="1"/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0" fillId="0" borderId="150" xfId="0" applyFont="1" applyBorder="1" applyAlignment="1"/>
    <xf numFmtId="0" fontId="0" fillId="0" borderId="1" xfId="0" applyFont="1" applyBorder="1" applyAlignment="1"/>
    <xf numFmtId="0" fontId="0" fillId="0" borderId="145" xfId="0" applyFont="1" applyBorder="1" applyAlignment="1"/>
    <xf numFmtId="0" fontId="0" fillId="0" borderId="21" xfId="0" applyFont="1" applyBorder="1" applyAlignment="1"/>
    <xf numFmtId="0" fontId="0" fillId="0" borderId="173" xfId="0" applyFont="1" applyBorder="1" applyAlignment="1"/>
    <xf numFmtId="0" fontId="0" fillId="0" borderId="172" xfId="0" applyFont="1" applyBorder="1" applyAlignment="1"/>
    <xf numFmtId="0" fontId="0" fillId="0" borderId="176" xfId="0" applyFont="1" applyBorder="1" applyAlignment="1"/>
    <xf numFmtId="0" fontId="0" fillId="0" borderId="0" xfId="0" applyFont="1" applyBorder="1" applyAlignment="1"/>
    <xf numFmtId="0" fontId="0" fillId="0" borderId="1" xfId="0" applyFont="1" applyBorder="1" applyAlignment="1" applyProtection="1">
      <protection locked="0"/>
    </xf>
    <xf numFmtId="0" fontId="0" fillId="0" borderId="145" xfId="0" applyFont="1" applyBorder="1" applyAlignment="1" applyProtection="1">
      <protection locked="0"/>
    </xf>
    <xf numFmtId="0" fontId="14" fillId="0" borderId="11" xfId="0" applyFont="1" applyBorder="1" applyAlignment="1" applyProtection="1">
      <protection locked="0"/>
    </xf>
    <xf numFmtId="0" fontId="0" fillId="0" borderId="176" xfId="0" applyFont="1" applyBorder="1" applyAlignment="1" applyProtection="1">
      <protection locked="0"/>
    </xf>
    <xf numFmtId="0" fontId="0" fillId="0" borderId="150" xfId="0" applyFont="1" applyBorder="1" applyAlignment="1" applyProtection="1">
      <protection locked="0"/>
    </xf>
    <xf numFmtId="0" fontId="14" fillId="0" borderId="5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0" fillId="0" borderId="151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4" fillId="0" borderId="35" xfId="0" applyFont="1" applyBorder="1" applyAlignment="1" applyProtection="1">
      <protection locked="0"/>
    </xf>
    <xf numFmtId="0" fontId="14" fillId="0" borderId="36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14" fillId="0" borderId="38" xfId="0" applyFont="1" applyBorder="1" applyAlignment="1" applyProtection="1"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49" fontId="4" fillId="2" borderId="53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49" fontId="4" fillId="2" borderId="92" xfId="0" applyNumberFormat="1" applyFont="1" applyFill="1" applyBorder="1" applyAlignment="1" applyProtection="1">
      <alignment horizontal="center" vertical="center"/>
      <protection locked="0"/>
    </xf>
    <xf numFmtId="49" fontId="4" fillId="2" borderId="98" xfId="0" applyNumberFormat="1" applyFont="1" applyFill="1" applyBorder="1" applyAlignment="1" applyProtection="1">
      <alignment horizontal="center" vertical="center"/>
      <protection locked="0"/>
    </xf>
    <xf numFmtId="49" fontId="4" fillId="2" borderId="103" xfId="0" applyNumberFormat="1" applyFont="1" applyFill="1" applyBorder="1" applyAlignment="1" applyProtection="1">
      <alignment horizontal="center" vertical="center"/>
      <protection locked="0"/>
    </xf>
    <xf numFmtId="49" fontId="4" fillId="2" borderId="107" xfId="0" applyNumberFormat="1" applyFont="1" applyFill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4" fillId="2" borderId="119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0" fillId="0" borderId="178" xfId="0" applyFont="1" applyBorder="1" applyAlignment="1" applyProtection="1">
      <protection locked="0"/>
    </xf>
    <xf numFmtId="0" fontId="31" fillId="2" borderId="169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75" xfId="0" applyFont="1" applyBorder="1" applyAlignment="1" applyProtection="1">
      <protection locked="0"/>
    </xf>
    <xf numFmtId="0" fontId="0" fillId="0" borderId="171" xfId="0" applyFont="1" applyBorder="1" applyAlignment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0" fillId="0" borderId="173" xfId="0" applyFont="1" applyBorder="1" applyAlignment="1" applyProtection="1">
      <protection locked="0"/>
    </xf>
    <xf numFmtId="0" fontId="0" fillId="0" borderId="172" xfId="0" applyFont="1" applyBorder="1" applyAlignment="1" applyProtection="1">
      <protection locked="0"/>
    </xf>
    <xf numFmtId="0" fontId="0" fillId="0" borderId="177" xfId="0" applyFont="1" applyBorder="1" applyAlignment="1" applyProtection="1">
      <protection locked="0"/>
    </xf>
    <xf numFmtId="49" fontId="4" fillId="2" borderId="71" xfId="0" applyNumberFormat="1" applyFont="1" applyFill="1" applyBorder="1" applyAlignment="1" applyProtection="1">
      <alignment horizontal="center" vertical="center"/>
      <protection locked="0"/>
    </xf>
    <xf numFmtId="49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protection locked="0"/>
    </xf>
    <xf numFmtId="0" fontId="31" fillId="0" borderId="169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47" xfId="0" applyFont="1" applyBorder="1" applyAlignment="1" applyProtection="1">
      <protection locked="0"/>
    </xf>
    <xf numFmtId="0" fontId="0" fillId="0" borderId="181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36" xfId="0" applyFont="1" applyBorder="1" applyAlignment="1" applyProtection="1">
      <protection locked="0"/>
    </xf>
    <xf numFmtId="0" fontId="0" fillId="0" borderId="32" xfId="0" applyFont="1" applyBorder="1" applyAlignment="1" applyProtection="1">
      <protection locked="0"/>
    </xf>
    <xf numFmtId="0" fontId="14" fillId="0" borderId="38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" fillId="0" borderId="11" xfId="0" applyFont="1" applyBorder="1" applyAlignment="1" applyProtection="1"/>
    <xf numFmtId="49" fontId="4" fillId="2" borderId="43" xfId="0" applyNumberFormat="1" applyFont="1" applyFill="1" applyBorder="1" applyAlignment="1" applyProtection="1">
      <alignment horizontal="center" vertical="center"/>
    </xf>
    <xf numFmtId="49" fontId="2" fillId="0" borderId="51" xfId="0" applyNumberFormat="1" applyFont="1" applyBorder="1" applyAlignment="1" applyProtection="1">
      <alignment horizontal="center"/>
    </xf>
    <xf numFmtId="49" fontId="4" fillId="2" borderId="53" xfId="0" applyNumberFormat="1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</xf>
    <xf numFmtId="49" fontId="4" fillId="2" borderId="62" xfId="0" applyNumberFormat="1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13" fillId="2" borderId="51" xfId="0" applyFont="1" applyFill="1" applyBorder="1" applyAlignment="1" applyProtection="1">
      <alignment horizontal="center" vertical="center"/>
    </xf>
    <xf numFmtId="49" fontId="28" fillId="2" borderId="62" xfId="0" applyNumberFormat="1" applyFont="1" applyFill="1" applyBorder="1" applyAlignment="1" applyProtection="1">
      <alignment horizontal="center" vertical="center"/>
    </xf>
    <xf numFmtId="0" fontId="4" fillId="2" borderId="84" xfId="0" applyFont="1" applyFill="1" applyBorder="1" applyAlignment="1" applyProtection="1">
      <alignment horizontal="center" vertical="center"/>
    </xf>
    <xf numFmtId="49" fontId="4" fillId="2" borderId="92" xfId="0" applyNumberFormat="1" applyFont="1" applyFill="1" applyBorder="1" applyAlignment="1" applyProtection="1">
      <alignment horizontal="center" vertical="center"/>
    </xf>
    <xf numFmtId="49" fontId="4" fillId="2" borderId="9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/>
    </xf>
    <xf numFmtId="49" fontId="4" fillId="2" borderId="107" xfId="0" applyNumberFormat="1" applyFont="1" applyFill="1" applyBorder="1" applyAlignment="1" applyProtection="1">
      <alignment horizontal="center" vertical="center"/>
    </xf>
    <xf numFmtId="0" fontId="4" fillId="2" borderId="85" xfId="0" applyFont="1" applyFill="1" applyBorder="1" applyAlignment="1" applyProtection="1">
      <alignment horizontal="center" vertical="center"/>
    </xf>
    <xf numFmtId="49" fontId="4" fillId="0" borderId="53" xfId="0" applyNumberFormat="1" applyFont="1" applyBorder="1" applyAlignment="1" applyProtection="1">
      <alignment horizontal="center"/>
    </xf>
    <xf numFmtId="49" fontId="4" fillId="0" borderId="27" xfId="0" applyNumberFormat="1" applyFont="1" applyBorder="1" applyAlignment="1" applyProtection="1">
      <alignment horizont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14" fillId="2" borderId="119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20" fillId="2" borderId="174" xfId="0" applyFont="1" applyFill="1" applyBorder="1" applyAlignment="1" applyProtection="1">
      <alignment vertical="center"/>
    </xf>
    <xf numFmtId="0" fontId="0" fillId="0" borderId="178" xfId="0" applyFont="1" applyBorder="1" applyAlignment="1" applyProtection="1"/>
    <xf numFmtId="0" fontId="14" fillId="0" borderId="5" xfId="0" applyFont="1" applyBorder="1" applyAlignment="1" applyProtection="1"/>
    <xf numFmtId="0" fontId="31" fillId="2" borderId="169" xfId="0" applyFont="1" applyFill="1" applyBorder="1" applyAlignment="1" applyProtection="1">
      <alignment vertical="center"/>
    </xf>
    <xf numFmtId="0" fontId="33" fillId="2" borderId="5" xfId="0" applyFont="1" applyFill="1" applyBorder="1" applyAlignment="1" applyProtection="1">
      <alignment horizontal="center" vertical="center"/>
    </xf>
    <xf numFmtId="0" fontId="2" fillId="2" borderId="174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</xf>
    <xf numFmtId="0" fontId="37" fillId="0" borderId="5" xfId="0" applyFont="1" applyBorder="1" applyAlignment="1" applyProtection="1"/>
    <xf numFmtId="0" fontId="14" fillId="0" borderId="35" xfId="0" applyFont="1" applyBorder="1" applyAlignment="1" applyProtection="1"/>
    <xf numFmtId="0" fontId="14" fillId="0" borderId="36" xfId="0" applyFont="1" applyBorder="1" applyAlignme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0" xfId="0" applyNumberFormat="1" applyFont="1" applyBorder="1" applyAlignment="1" applyProtection="1">
      <alignment horizontal="right"/>
    </xf>
    <xf numFmtId="0" fontId="29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14" fillId="0" borderId="32" xfId="0" applyFont="1" applyBorder="1" applyAlignment="1" applyProtection="1"/>
    <xf numFmtId="0" fontId="0" fillId="0" borderId="0" xfId="0" applyNumberFormat="1" applyFont="1" applyAlignment="1" applyProtection="1"/>
    <xf numFmtId="0" fontId="10" fillId="0" borderId="49" xfId="0" applyNumberFormat="1" applyFont="1" applyBorder="1" applyAlignment="1" applyProtection="1">
      <alignment horizontal="center"/>
    </xf>
    <xf numFmtId="49" fontId="19" fillId="2" borderId="38" xfId="0" applyNumberFormat="1" applyFont="1" applyFill="1" applyBorder="1" applyAlignment="1" applyProtection="1">
      <alignment vertical="center"/>
    </xf>
    <xf numFmtId="0" fontId="0" fillId="0" borderId="39" xfId="0" applyFont="1" applyBorder="1" applyAlignment="1" applyProtection="1"/>
    <xf numFmtId="0" fontId="0" fillId="0" borderId="40" xfId="0" applyFont="1" applyBorder="1" applyAlignment="1" applyProtection="1"/>
    <xf numFmtId="0" fontId="14" fillId="0" borderId="11" xfId="0" applyFont="1" applyBorder="1" applyAlignment="1" applyProtection="1"/>
    <xf numFmtId="49" fontId="4" fillId="2" borderId="44" xfId="0" applyNumberFormat="1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/>
    </xf>
    <xf numFmtId="0" fontId="4" fillId="0" borderId="54" xfId="0" applyNumberFormat="1" applyFont="1" applyBorder="1" applyAlignment="1" applyProtection="1">
      <alignment horizontal="center"/>
    </xf>
    <xf numFmtId="2" fontId="4" fillId="0" borderId="58" xfId="0" applyNumberFormat="1" applyFont="1" applyBorder="1" applyAlignment="1" applyProtection="1">
      <alignment horizontal="center"/>
    </xf>
    <xf numFmtId="2" fontId="4" fillId="0" borderId="63" xfId="0" applyNumberFormat="1" applyFont="1" applyBorder="1" applyAlignment="1" applyProtection="1">
      <alignment horizontal="center"/>
    </xf>
    <xf numFmtId="2" fontId="4" fillId="0" borderId="44" xfId="0" applyNumberFormat="1" applyFont="1" applyBorder="1" applyAlignment="1" applyProtection="1">
      <alignment horizontal="center"/>
    </xf>
    <xf numFmtId="2" fontId="4" fillId="0" borderId="51" xfId="0" applyNumberFormat="1" applyFont="1" applyBorder="1" applyAlignment="1" applyProtection="1">
      <alignment horizontal="center"/>
    </xf>
    <xf numFmtId="0" fontId="4" fillId="0" borderId="63" xfId="0" applyNumberFormat="1" applyFont="1" applyBorder="1" applyAlignment="1" applyProtection="1">
      <alignment horizontal="center"/>
    </xf>
    <xf numFmtId="0" fontId="4" fillId="0" borderId="44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center"/>
    </xf>
    <xf numFmtId="2" fontId="4" fillId="0" borderId="54" xfId="0" applyNumberFormat="1" applyFont="1" applyBorder="1" applyAlignment="1" applyProtection="1">
      <alignment horizontal="center"/>
    </xf>
    <xf numFmtId="0" fontId="4" fillId="0" borderId="58" xfId="0" applyNumberFormat="1" applyFont="1" applyBorder="1" applyAlignment="1" applyProtection="1">
      <alignment horizontal="center"/>
    </xf>
    <xf numFmtId="0" fontId="4" fillId="0" borderId="11" xfId="0" applyFont="1" applyBorder="1" applyAlignment="1" applyProtection="1"/>
    <xf numFmtId="0" fontId="4" fillId="0" borderId="16" xfId="0" applyFont="1" applyBorder="1" applyAlignment="1" applyProtection="1"/>
    <xf numFmtId="0" fontId="2" fillId="0" borderId="11" xfId="0" applyFont="1" applyBorder="1" applyAlignment="1" applyProtection="1"/>
    <xf numFmtId="2" fontId="4" fillId="0" borderId="16" xfId="0" applyNumberFormat="1" applyFont="1" applyBorder="1" applyAlignment="1" applyProtection="1">
      <alignment horizontal="center"/>
    </xf>
    <xf numFmtId="0" fontId="13" fillId="0" borderId="51" xfId="0" applyFont="1" applyBorder="1" applyAlignment="1" applyProtection="1">
      <alignment horizontal="center"/>
    </xf>
    <xf numFmtId="167" fontId="4" fillId="0" borderId="54" xfId="0" applyNumberFormat="1" applyFont="1" applyBorder="1" applyAlignment="1" applyProtection="1">
      <alignment horizontal="center"/>
    </xf>
    <xf numFmtId="167" fontId="4" fillId="0" borderId="58" xfId="0" applyNumberFormat="1" applyFont="1" applyBorder="1" applyAlignment="1" applyProtection="1">
      <alignment horizontal="center"/>
    </xf>
    <xf numFmtId="167" fontId="4" fillId="0" borderId="63" xfId="0" applyNumberFormat="1" applyFont="1" applyBorder="1" applyAlignment="1" applyProtection="1">
      <alignment horizontal="center"/>
    </xf>
    <xf numFmtId="167" fontId="4" fillId="0" borderId="44" xfId="0" applyNumberFormat="1" applyFont="1" applyBorder="1" applyAlignment="1" applyProtection="1">
      <alignment horizontal="center"/>
    </xf>
    <xf numFmtId="167" fontId="4" fillId="0" borderId="51" xfId="0" applyNumberFormat="1" applyFont="1" applyBorder="1" applyAlignment="1" applyProtection="1">
      <alignment horizontal="center"/>
    </xf>
    <xf numFmtId="0" fontId="28" fillId="0" borderId="63" xfId="0" applyNumberFormat="1" applyFont="1" applyBorder="1" applyAlignment="1" applyProtection="1">
      <alignment horizontal="center"/>
    </xf>
    <xf numFmtId="0" fontId="4" fillId="2" borderId="54" xfId="0" applyNumberFormat="1" applyFont="1" applyFill="1" applyBorder="1" applyAlignment="1" applyProtection="1">
      <alignment horizontal="center" vertical="center"/>
    </xf>
    <xf numFmtId="0" fontId="4" fillId="2" borderId="58" xfId="0" applyNumberFormat="1" applyFont="1" applyFill="1" applyBorder="1" applyAlignment="1" applyProtection="1">
      <alignment horizontal="center" vertical="center"/>
    </xf>
    <xf numFmtId="0" fontId="4" fillId="2" borderId="63" xfId="0" applyNumberFormat="1" applyFont="1" applyFill="1" applyBorder="1" applyAlignment="1" applyProtection="1">
      <alignment horizontal="center" vertical="center"/>
    </xf>
    <xf numFmtId="0" fontId="4" fillId="2" borderId="44" xfId="0" applyNumberFormat="1" applyFont="1" applyFill="1" applyBorder="1" applyAlignment="1" applyProtection="1">
      <alignment horizontal="center" vertical="center"/>
    </xf>
    <xf numFmtId="0" fontId="4" fillId="2" borderId="93" xfId="0" applyNumberFormat="1" applyFont="1" applyFill="1" applyBorder="1" applyAlignment="1" applyProtection="1">
      <alignment horizontal="center" vertical="center"/>
    </xf>
    <xf numFmtId="0" fontId="4" fillId="2" borderId="99" xfId="0" applyNumberFormat="1" applyFont="1" applyFill="1" applyBorder="1" applyAlignment="1" applyProtection="1">
      <alignment horizontal="center" vertical="center"/>
    </xf>
    <xf numFmtId="0" fontId="4" fillId="2" borderId="104" xfId="0" applyNumberFormat="1" applyFont="1" applyFill="1" applyBorder="1" applyAlignment="1" applyProtection="1">
      <alignment horizontal="center" vertical="center"/>
    </xf>
    <xf numFmtId="0" fontId="4" fillId="2" borderId="108" xfId="0" applyNumberFormat="1" applyFont="1" applyFill="1" applyBorder="1" applyAlignment="1" applyProtection="1">
      <alignment horizontal="center" vertical="center"/>
    </xf>
    <xf numFmtId="0" fontId="4" fillId="2" borderId="99" xfId="0" applyFont="1" applyFill="1" applyBorder="1" applyAlignment="1" applyProtection="1">
      <alignment horizontal="center" vertical="center"/>
    </xf>
    <xf numFmtId="0" fontId="4" fillId="2" borderId="10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/>
    <xf numFmtId="0" fontId="4" fillId="0" borderId="58" xfId="0" applyFont="1" applyBorder="1" applyAlignment="1" applyProtection="1"/>
    <xf numFmtId="0" fontId="4" fillId="0" borderId="63" xfId="0" applyFont="1" applyBorder="1" applyAlignment="1" applyProtection="1"/>
    <xf numFmtId="0" fontId="4" fillId="0" borderId="11" xfId="0" applyFont="1" applyBorder="1" applyAlignment="1" applyProtection="1">
      <alignment horizontal="center"/>
    </xf>
    <xf numFmtId="0" fontId="14" fillId="0" borderId="119" xfId="0" applyFont="1" applyBorder="1" applyAlignment="1" applyProtection="1">
      <alignment horizontal="center"/>
    </xf>
    <xf numFmtId="0" fontId="0" fillId="0" borderId="175" xfId="0" applyFont="1" applyBorder="1" applyAlignment="1" applyProtection="1"/>
    <xf numFmtId="0" fontId="0" fillId="0" borderId="150" xfId="0" applyFont="1" applyBorder="1" applyAlignment="1" applyProtection="1"/>
    <xf numFmtId="0" fontId="0" fillId="0" borderId="171" xfId="0" applyFont="1" applyBorder="1" applyAlignment="1" applyProtection="1"/>
    <xf numFmtId="168" fontId="14" fillId="2" borderId="5" xfId="0" applyNumberFormat="1" applyFont="1" applyFill="1" applyBorder="1" applyAlignment="1" applyProtection="1">
      <alignment vertical="center"/>
    </xf>
    <xf numFmtId="0" fontId="17" fillId="0" borderId="5" xfId="0" applyFont="1" applyBorder="1" applyAlignment="1" applyProtection="1"/>
    <xf numFmtId="165" fontId="29" fillId="0" borderId="0" xfId="0" applyNumberFormat="1" applyFont="1" applyBorder="1" applyAlignment="1" applyProtection="1">
      <alignment horizontal="center"/>
    </xf>
    <xf numFmtId="165" fontId="29" fillId="0" borderId="0" xfId="0" applyNumberFormat="1" applyFont="1" applyBorder="1" applyAlignment="1" applyProtection="1"/>
    <xf numFmtId="0" fontId="0" fillId="0" borderId="38" xfId="0" applyFont="1" applyBorder="1" applyAlignment="1" applyProtection="1"/>
    <xf numFmtId="0" fontId="0" fillId="0" borderId="170" xfId="0" applyFont="1" applyBorder="1" applyAlignment="1" applyProtection="1"/>
    <xf numFmtId="0" fontId="0" fillId="0" borderId="145" xfId="0" applyFont="1" applyBorder="1" applyAlignment="1" applyProtection="1"/>
    <xf numFmtId="0" fontId="4" fillId="0" borderId="44" xfId="0" applyFont="1" applyBorder="1" applyAlignment="1" applyProtection="1">
      <alignment horizontal="center"/>
    </xf>
    <xf numFmtId="0" fontId="4" fillId="0" borderId="79" xfId="0" applyFont="1" applyBorder="1" applyAlignment="1" applyProtection="1">
      <alignment horizontal="center"/>
    </xf>
    <xf numFmtId="0" fontId="4" fillId="0" borderId="80" xfId="0" applyFont="1" applyBorder="1" applyAlignment="1" applyProtection="1"/>
    <xf numFmtId="2" fontId="4" fillId="0" borderId="79" xfId="0" applyNumberFormat="1" applyFont="1" applyBorder="1" applyAlignment="1" applyProtection="1">
      <alignment horizontal="center"/>
    </xf>
    <xf numFmtId="2" fontId="4" fillId="0" borderId="80" xfId="0" applyNumberFormat="1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167" fontId="4" fillId="0" borderId="79" xfId="0" applyNumberFormat="1" applyFont="1" applyBorder="1" applyAlignment="1" applyProtection="1">
      <alignment horizontal="center"/>
    </xf>
    <xf numFmtId="0" fontId="4" fillId="2" borderId="79" xfId="0" applyFont="1" applyFill="1" applyBorder="1" applyAlignment="1" applyProtection="1">
      <alignment horizontal="center" vertical="center"/>
    </xf>
    <xf numFmtId="0" fontId="4" fillId="2" borderId="86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0" fillId="0" borderId="176" xfId="0" applyFont="1" applyBorder="1" applyAlignment="1" applyProtection="1"/>
    <xf numFmtId="0" fontId="0" fillId="0" borderId="173" xfId="0" applyFont="1" applyBorder="1" applyAlignment="1" applyProtection="1"/>
    <xf numFmtId="0" fontId="0" fillId="0" borderId="169" xfId="0" applyFont="1" applyBorder="1" applyAlignment="1" applyProtection="1"/>
    <xf numFmtId="0" fontId="29" fillId="0" borderId="0" xfId="0" applyFont="1" applyBorder="1" applyAlignment="1" applyProtection="1">
      <alignment horizontal="center"/>
    </xf>
    <xf numFmtId="0" fontId="0" fillId="0" borderId="146" xfId="0" applyFont="1" applyBorder="1" applyAlignment="1" applyProtection="1"/>
    <xf numFmtId="0" fontId="0" fillId="0" borderId="1" xfId="0" applyFont="1" applyBorder="1" applyAlignment="1" applyProtection="1"/>
    <xf numFmtId="49" fontId="4" fillId="2" borderId="44" xfId="0" applyNumberFormat="1" applyFont="1" applyFill="1" applyBorder="1" applyAlignment="1" applyProtection="1">
      <alignment horizontal="center" vertical="center"/>
    </xf>
    <xf numFmtId="49" fontId="4" fillId="2" borderId="54" xfId="0" applyNumberFormat="1" applyFont="1" applyFill="1" applyBorder="1" applyAlignment="1" applyProtection="1">
      <alignment horizontal="center" vertical="center"/>
    </xf>
    <xf numFmtId="49" fontId="4" fillId="2" borderId="58" xfId="0" applyNumberFormat="1" applyFont="1" applyFill="1" applyBorder="1" applyAlignment="1" applyProtection="1">
      <alignment horizontal="center" vertical="center"/>
    </xf>
    <xf numFmtId="49" fontId="4" fillId="2" borderId="63" xfId="0" applyNumberFormat="1" applyFont="1" applyFill="1" applyBorder="1" applyAlignment="1" applyProtection="1">
      <alignment horizontal="center" vertical="center"/>
    </xf>
    <xf numFmtId="49" fontId="4" fillId="0" borderId="44" xfId="0" applyNumberFormat="1" applyFont="1" applyBorder="1" applyAlignment="1" applyProtection="1">
      <alignment horizontal="center"/>
    </xf>
    <xf numFmtId="49" fontId="4" fillId="0" borderId="54" xfId="0" applyNumberFormat="1" applyFont="1" applyBorder="1" applyAlignment="1" applyProtection="1">
      <alignment horizontal="center"/>
    </xf>
    <xf numFmtId="49" fontId="4" fillId="0" borderId="58" xfId="0" applyNumberFormat="1" applyFont="1" applyBorder="1" applyAlignment="1" applyProtection="1">
      <alignment horizontal="center"/>
    </xf>
    <xf numFmtId="49" fontId="4" fillId="0" borderId="63" xfId="0" applyNumberFormat="1" applyFont="1" applyBorder="1" applyAlignment="1" applyProtection="1">
      <alignment horizontal="center"/>
    </xf>
    <xf numFmtId="1" fontId="4" fillId="0" borderId="51" xfId="0" applyNumberFormat="1" applyFont="1" applyBorder="1" applyAlignment="1" applyProtection="1">
      <alignment horizontal="center"/>
    </xf>
    <xf numFmtId="49" fontId="28" fillId="2" borderId="63" xfId="0" applyNumberFormat="1" applyFont="1" applyFill="1" applyBorder="1" applyAlignment="1" applyProtection="1">
      <alignment horizontal="center" vertical="center"/>
    </xf>
    <xf numFmtId="49" fontId="4" fillId="2" borderId="94" xfId="0" applyNumberFormat="1" applyFont="1" applyFill="1" applyBorder="1" applyAlignment="1" applyProtection="1">
      <alignment horizontal="center" vertical="center"/>
    </xf>
    <xf numFmtId="49" fontId="4" fillId="2" borderId="100" xfId="0" applyNumberFormat="1" applyFont="1" applyFill="1" applyBorder="1" applyAlignment="1" applyProtection="1">
      <alignment horizontal="center" vertical="center"/>
    </xf>
    <xf numFmtId="49" fontId="4" fillId="2" borderId="105" xfId="0" applyNumberFormat="1" applyFont="1" applyFill="1" applyBorder="1" applyAlignment="1" applyProtection="1">
      <alignment horizontal="center" vertical="center"/>
    </xf>
    <xf numFmtId="49" fontId="4" fillId="2" borderId="109" xfId="0" applyNumberFormat="1" applyFont="1" applyFill="1" applyBorder="1" applyAlignment="1" applyProtection="1">
      <alignment horizontal="center" vertical="center"/>
    </xf>
    <xf numFmtId="49" fontId="4" fillId="2" borderId="54" xfId="0" applyNumberFormat="1" applyFont="1" applyFill="1" applyBorder="1" applyAlignment="1" applyProtection="1">
      <alignment horizontal="left" vertical="center"/>
    </xf>
    <xf numFmtId="49" fontId="4" fillId="2" borderId="58" xfId="0" applyNumberFormat="1" applyFont="1" applyFill="1" applyBorder="1" applyAlignment="1" applyProtection="1">
      <alignment horizontal="left" vertical="center"/>
    </xf>
    <xf numFmtId="49" fontId="4" fillId="2" borderId="63" xfId="0" applyNumberFormat="1" applyFont="1" applyFill="1" applyBorder="1" applyAlignment="1" applyProtection="1">
      <alignment horizontal="left" vertical="center"/>
    </xf>
    <xf numFmtId="0" fontId="29" fillId="2" borderId="119" xfId="0" applyFont="1" applyFill="1" applyBorder="1" applyAlignment="1" applyProtection="1">
      <alignment horizontal="left" vertical="center"/>
    </xf>
    <xf numFmtId="0" fontId="29" fillId="2" borderId="5" xfId="0" applyFont="1" applyFill="1" applyBorder="1" applyAlignment="1" applyProtection="1">
      <alignment horizontal="left" vertical="center"/>
    </xf>
    <xf numFmtId="0" fontId="0" fillId="0" borderId="172" xfId="0" applyFont="1" applyBorder="1" applyAlignment="1" applyProtection="1"/>
    <xf numFmtId="0" fontId="0" fillId="0" borderId="21" xfId="0" applyFont="1" applyBorder="1" applyAlignment="1" applyProtection="1"/>
    <xf numFmtId="0" fontId="0" fillId="0" borderId="177" xfId="0" applyFont="1" applyBorder="1" applyAlignment="1" applyProtection="1"/>
    <xf numFmtId="0" fontId="0" fillId="0" borderId="151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49" fontId="4" fillId="2" borderId="71" xfId="0" applyNumberFormat="1" applyFont="1" applyFill="1" applyBorder="1" applyAlignment="1" applyProtection="1">
      <alignment horizontal="center" vertical="center"/>
    </xf>
    <xf numFmtId="49" fontId="4" fillId="2" borderId="101" xfId="0" applyNumberFormat="1" applyFont="1" applyFill="1" applyBorder="1" applyAlignment="1" applyProtection="1">
      <alignment horizontal="center" vertical="center"/>
    </xf>
    <xf numFmtId="49" fontId="4" fillId="2" borderId="79" xfId="0" applyNumberFormat="1" applyFont="1" applyFill="1" applyBorder="1" applyAlignment="1" applyProtection="1">
      <alignment horizontal="center" vertical="center"/>
    </xf>
    <xf numFmtId="49" fontId="4" fillId="2" borderId="51" xfId="0" applyNumberFormat="1" applyFont="1" applyFill="1" applyBorder="1" applyAlignment="1" applyProtection="1">
      <alignment horizontal="center" vertical="center"/>
    </xf>
    <xf numFmtId="165" fontId="4" fillId="2" borderId="85" xfId="0" applyNumberFormat="1" applyFont="1" applyFill="1" applyBorder="1" applyAlignment="1" applyProtection="1">
      <alignment horizontal="center" vertical="center"/>
    </xf>
    <xf numFmtId="49" fontId="4" fillId="0" borderId="54" xfId="0" applyNumberFormat="1" applyFont="1" applyBorder="1" applyAlignment="1" applyProtection="1"/>
    <xf numFmtId="49" fontId="4" fillId="0" borderId="58" xfId="0" applyNumberFormat="1" applyFont="1" applyBorder="1" applyAlignment="1" applyProtection="1"/>
    <xf numFmtId="49" fontId="4" fillId="0" borderId="63" xfId="0" applyNumberFormat="1" applyFont="1" applyBorder="1" applyAlignment="1" applyProtection="1"/>
    <xf numFmtId="0" fontId="29" fillId="2" borderId="119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32" fillId="0" borderId="5" xfId="0" applyFont="1" applyBorder="1" applyAlignment="1" applyProtection="1"/>
    <xf numFmtId="0" fontId="33" fillId="2" borderId="5" xfId="0" applyFont="1" applyFill="1" applyBorder="1" applyAlignment="1" applyProtection="1">
      <alignment vertical="center"/>
    </xf>
    <xf numFmtId="0" fontId="4" fillId="0" borderId="5" xfId="0" applyFont="1" applyBorder="1" applyAlignment="1" applyProtection="1"/>
    <xf numFmtId="165" fontId="14" fillId="2" borderId="5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/>
    <xf numFmtId="1" fontId="4" fillId="0" borderId="44" xfId="0" applyNumberFormat="1" applyFont="1" applyBorder="1" applyAlignment="1" applyProtection="1">
      <alignment horizontal="center"/>
    </xf>
    <xf numFmtId="3" fontId="4" fillId="0" borderId="44" xfId="0" applyNumberFormat="1" applyFont="1" applyBorder="1" applyAlignment="1" applyProtection="1">
      <alignment horizontal="center"/>
    </xf>
    <xf numFmtId="0" fontId="28" fillId="2" borderId="63" xfId="0" applyNumberFormat="1" applyFont="1" applyFill="1" applyBorder="1" applyAlignment="1" applyProtection="1">
      <alignment horizontal="center" vertical="center"/>
    </xf>
    <xf numFmtId="3" fontId="4" fillId="2" borderId="71" xfId="0" applyNumberFormat="1" applyFont="1" applyFill="1" applyBorder="1" applyAlignment="1" applyProtection="1">
      <alignment horizontal="center" vertical="center"/>
    </xf>
    <xf numFmtId="3" fontId="4" fillId="2" borderId="101" xfId="0" applyNumberFormat="1" applyFont="1" applyFill="1" applyBorder="1" applyAlignment="1" applyProtection="1">
      <alignment horizontal="center" vertical="center"/>
    </xf>
    <xf numFmtId="3" fontId="4" fillId="2" borderId="79" xfId="0" applyNumberFormat="1" applyFont="1" applyFill="1" applyBorder="1" applyAlignment="1" applyProtection="1">
      <alignment horizontal="center" vertical="center"/>
    </xf>
    <xf numFmtId="3" fontId="4" fillId="2" borderId="51" xfId="0" applyNumberFormat="1" applyFont="1" applyFill="1" applyBorder="1" applyAlignment="1" applyProtection="1">
      <alignment horizontal="center" vertical="center"/>
    </xf>
    <xf numFmtId="0" fontId="4" fillId="2" borderId="71" xfId="0" applyNumberFormat="1" applyFont="1" applyFill="1" applyBorder="1" applyAlignment="1" applyProtection="1">
      <alignment horizontal="center" vertical="center"/>
    </xf>
    <xf numFmtId="0" fontId="4" fillId="2" borderId="101" xfId="0" applyNumberFormat="1" applyFont="1" applyFill="1" applyBorder="1" applyAlignment="1" applyProtection="1">
      <alignment horizontal="center" vertical="center"/>
    </xf>
    <xf numFmtId="0" fontId="4" fillId="2" borderId="79" xfId="0" applyNumberFormat="1" applyFont="1" applyFill="1" applyBorder="1" applyAlignment="1" applyProtection="1">
      <alignment horizontal="center" vertical="center"/>
    </xf>
    <xf numFmtId="0" fontId="4" fillId="2" borderId="51" xfId="0" applyNumberFormat="1" applyFont="1" applyFill="1" applyBorder="1" applyAlignment="1" applyProtection="1">
      <alignment horizontal="center" vertical="center"/>
    </xf>
    <xf numFmtId="1" fontId="4" fillId="0" borderId="54" xfId="0" applyNumberFormat="1" applyFont="1" applyBorder="1" applyAlignment="1" applyProtection="1">
      <alignment horizontal="center"/>
    </xf>
    <xf numFmtId="1" fontId="4" fillId="0" borderId="58" xfId="0" applyNumberFormat="1" applyFont="1" applyBorder="1" applyAlignment="1" applyProtection="1">
      <alignment horizontal="center"/>
    </xf>
    <xf numFmtId="1" fontId="4" fillId="2" borderId="51" xfId="0" applyNumberFormat="1" applyFont="1" applyFill="1" applyBorder="1" applyAlignment="1" applyProtection="1">
      <alignment horizontal="center" vertical="center"/>
    </xf>
    <xf numFmtId="3" fontId="4" fillId="0" borderId="54" xfId="0" applyNumberFormat="1" applyFont="1" applyBorder="1" applyAlignment="1" applyProtection="1">
      <alignment horizontal="center"/>
    </xf>
    <xf numFmtId="3" fontId="4" fillId="0" borderId="58" xfId="0" applyNumberFormat="1" applyFont="1" applyBorder="1" applyAlignment="1" applyProtection="1">
      <alignment horizontal="center"/>
    </xf>
    <xf numFmtId="3" fontId="4" fillId="0" borderId="63" xfId="0" applyNumberFormat="1" applyFont="1" applyBorder="1" applyAlignment="1" applyProtection="1">
      <alignment horizontal="center"/>
    </xf>
    <xf numFmtId="0" fontId="32" fillId="0" borderId="169" xfId="0" applyFont="1" applyBorder="1" applyAlignment="1" applyProtection="1"/>
    <xf numFmtId="0" fontId="31" fillId="0" borderId="169" xfId="0" applyFont="1" applyBorder="1" applyAlignment="1" applyProtection="1"/>
    <xf numFmtId="0" fontId="36" fillId="0" borderId="5" xfId="0" applyFont="1" applyBorder="1" applyAlignment="1" applyProtection="1">
      <alignment horizontal="center"/>
    </xf>
    <xf numFmtId="0" fontId="35" fillId="2" borderId="174" xfId="0" applyFont="1" applyFill="1" applyBorder="1" applyAlignment="1" applyProtection="1">
      <alignment wrapText="1"/>
    </xf>
    <xf numFmtId="0" fontId="1" fillId="0" borderId="5" xfId="0" applyFont="1" applyBorder="1" applyAlignment="1" applyProtection="1"/>
    <xf numFmtId="0" fontId="1" fillId="0" borderId="36" xfId="0" applyFont="1" applyBorder="1" applyAlignment="1" applyProtection="1"/>
    <xf numFmtId="0" fontId="1" fillId="0" borderId="0" xfId="0" applyFont="1" applyBorder="1" applyAlignment="1" applyProtection="1"/>
    <xf numFmtId="0" fontId="1" fillId="0" borderId="32" xfId="0" applyFont="1" applyBorder="1" applyAlignment="1" applyProtection="1"/>
    <xf numFmtId="166" fontId="4" fillId="2" borderId="44" xfId="0" applyNumberFormat="1" applyFont="1" applyFill="1" applyBorder="1" applyAlignment="1" applyProtection="1">
      <alignment horizontal="right" vertical="center"/>
    </xf>
    <xf numFmtId="166" fontId="4" fillId="2" borderId="51" xfId="0" applyNumberFormat="1" applyFont="1" applyFill="1" applyBorder="1" applyAlignment="1" applyProtection="1">
      <alignment horizontal="right" vertical="center"/>
    </xf>
    <xf numFmtId="166" fontId="4" fillId="0" borderId="44" xfId="0" applyNumberFormat="1" applyFont="1" applyBorder="1" applyAlignment="1" applyProtection="1">
      <alignment horizontal="center"/>
    </xf>
    <xf numFmtId="166" fontId="4" fillId="2" borderId="16" xfId="0" applyNumberFormat="1" applyFont="1" applyFill="1" applyBorder="1" applyAlignment="1" applyProtection="1">
      <alignment horizontal="right" vertical="center"/>
    </xf>
    <xf numFmtId="166" fontId="4" fillId="0" borderId="11" xfId="0" applyNumberFormat="1" applyFont="1" applyBorder="1" applyAlignment="1" applyProtection="1">
      <alignment horizontal="right"/>
    </xf>
    <xf numFmtId="166" fontId="4" fillId="0" borderId="16" xfId="0" applyNumberFormat="1" applyFont="1" applyBorder="1" applyAlignment="1" applyProtection="1">
      <alignment horizontal="right"/>
    </xf>
    <xf numFmtId="166" fontId="13" fillId="0" borderId="51" xfId="0" applyNumberFormat="1" applyFont="1" applyBorder="1" applyAlignment="1" applyProtection="1">
      <alignment horizontal="center"/>
    </xf>
    <xf numFmtId="166" fontId="4" fillId="2" borderId="71" xfId="0" applyNumberFormat="1" applyFont="1" applyFill="1" applyBorder="1" applyAlignment="1" applyProtection="1">
      <alignment horizontal="right" vertical="center"/>
    </xf>
    <xf numFmtId="166" fontId="4" fillId="2" borderId="51" xfId="0" applyNumberFormat="1" applyFont="1" applyFill="1" applyBorder="1" applyAlignment="1" applyProtection="1">
      <alignment horizontal="center" vertical="center"/>
    </xf>
    <xf numFmtId="166" fontId="4" fillId="2" borderId="85" xfId="0" applyNumberFormat="1" applyFont="1" applyFill="1" applyBorder="1" applyAlignment="1" applyProtection="1">
      <alignment horizontal="center" vertical="center"/>
    </xf>
    <xf numFmtId="166" fontId="4" fillId="0" borderId="85" xfId="0" applyNumberFormat="1" applyFont="1" applyBorder="1" applyAlignment="1" applyProtection="1"/>
    <xf numFmtId="166" fontId="4" fillId="2" borderId="16" xfId="0" applyNumberFormat="1" applyFont="1" applyFill="1" applyBorder="1" applyAlignment="1" applyProtection="1">
      <alignment horizontal="center" vertical="center"/>
    </xf>
    <xf numFmtId="166" fontId="4" fillId="2" borderId="11" xfId="0" applyNumberFormat="1" applyFont="1" applyFill="1" applyBorder="1" applyAlignment="1" applyProtection="1">
      <alignment horizontal="center"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66" fontId="4" fillId="2" borderId="11" xfId="0" applyNumberFormat="1" applyFont="1" applyFill="1" applyBorder="1" applyAlignment="1" applyProtection="1">
      <alignment horizontal="right" vertical="center"/>
    </xf>
    <xf numFmtId="165" fontId="14" fillId="2" borderId="119" xfId="0" applyNumberFormat="1" applyFont="1" applyFill="1" applyBorder="1" applyAlignment="1" applyProtection="1">
      <alignment horizontal="right" vertical="center"/>
    </xf>
    <xf numFmtId="165" fontId="14" fillId="2" borderId="5" xfId="0" applyNumberFormat="1" applyFont="1" applyFill="1" applyBorder="1" applyAlignment="1" applyProtection="1">
      <alignment horizontal="right" vertical="center"/>
    </xf>
    <xf numFmtId="0" fontId="0" fillId="0" borderId="182" xfId="0" applyFont="1" applyBorder="1" applyAlignment="1" applyProtection="1"/>
    <xf numFmtId="0" fontId="10" fillId="0" borderId="3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70" fontId="23" fillId="2" borderId="41" xfId="1" applyNumberFormat="1" applyFont="1" applyFill="1" applyBorder="1" applyAlignment="1" applyProtection="1">
      <alignment horizontal="center" vertical="center"/>
    </xf>
    <xf numFmtId="49" fontId="2" fillId="2" borderId="48" xfId="0" applyNumberFormat="1" applyFont="1" applyFill="1" applyBorder="1" applyAlignment="1" applyProtection="1">
      <alignment horizontal="center" vertical="center"/>
    </xf>
    <xf numFmtId="49" fontId="2" fillId="2" borderId="52" xfId="0" applyNumberFormat="1" applyFont="1" applyFill="1" applyBorder="1" applyAlignment="1" applyProtection="1">
      <alignment horizontal="center" vertical="center"/>
    </xf>
    <xf numFmtId="166" fontId="4" fillId="11" borderId="56" xfId="0" applyNumberFormat="1" applyFont="1" applyFill="1" applyBorder="1" applyAlignment="1" applyProtection="1">
      <alignment horizontal="center"/>
    </xf>
    <xf numFmtId="166" fontId="4" fillId="11" borderId="61" xfId="0" applyNumberFormat="1" applyFont="1" applyFill="1" applyBorder="1" applyAlignment="1" applyProtection="1">
      <alignment horizontal="center"/>
    </xf>
    <xf numFmtId="166" fontId="4" fillId="0" borderId="68" xfId="0" applyNumberFormat="1" applyFont="1" applyBorder="1" applyAlignment="1" applyProtection="1">
      <alignment horizontal="center"/>
    </xf>
    <xf numFmtId="166" fontId="4" fillId="11" borderId="65" xfId="0" applyNumberFormat="1" applyFont="1" applyFill="1" applyBorder="1" applyAlignment="1" applyProtection="1">
      <alignment horizontal="center"/>
    </xf>
    <xf numFmtId="166" fontId="4" fillId="0" borderId="52" xfId="0" applyNumberFormat="1" applyFont="1" applyBorder="1" applyAlignment="1" applyProtection="1">
      <alignment horizontal="center"/>
    </xf>
    <xf numFmtId="166" fontId="4" fillId="11" borderId="72" xfId="0" applyNumberFormat="1" applyFont="1" applyFill="1" applyBorder="1" applyAlignment="1" applyProtection="1">
      <alignment horizontal="center"/>
    </xf>
    <xf numFmtId="166" fontId="4" fillId="11" borderId="73" xfId="0" applyNumberFormat="1" applyFont="1" applyFill="1" applyBorder="1" applyAlignment="1" applyProtection="1">
      <alignment horizontal="center"/>
    </xf>
    <xf numFmtId="166" fontId="4" fillId="11" borderId="74" xfId="0" applyNumberFormat="1" applyFont="1" applyFill="1" applyBorder="1" applyAlignment="1" applyProtection="1">
      <alignment horizontal="center"/>
    </xf>
    <xf numFmtId="166" fontId="4" fillId="11" borderId="75" xfId="0" applyNumberFormat="1" applyFont="1" applyFill="1" applyBorder="1" applyAlignment="1" applyProtection="1">
      <alignment horizontal="center"/>
    </xf>
    <xf numFmtId="166" fontId="4" fillId="0" borderId="77" xfId="0" applyNumberFormat="1" applyFont="1" applyBorder="1" applyAlignment="1" applyProtection="1">
      <alignment horizontal="center"/>
    </xf>
    <xf numFmtId="166" fontId="4" fillId="0" borderId="41" xfId="0" applyNumberFormat="1" applyFont="1" applyBorder="1" applyAlignment="1" applyProtection="1">
      <alignment horizontal="center"/>
    </xf>
    <xf numFmtId="166" fontId="13" fillId="0" borderId="52" xfId="0" applyNumberFormat="1" applyFont="1" applyBorder="1" applyAlignment="1" applyProtection="1">
      <alignment horizontal="center"/>
    </xf>
    <xf numFmtId="166" fontId="4" fillId="0" borderId="91" xfId="0" applyNumberFormat="1" applyFont="1" applyBorder="1" applyAlignment="1" applyProtection="1">
      <alignment horizontal="center"/>
    </xf>
    <xf numFmtId="166" fontId="4" fillId="12" borderId="23" xfId="0" applyNumberFormat="1" applyFont="1" applyFill="1" applyBorder="1" applyAlignment="1" applyProtection="1"/>
    <xf numFmtId="166" fontId="4" fillId="12" borderId="60" xfId="0" applyNumberFormat="1" applyFont="1" applyFill="1" applyBorder="1" applyAlignment="1" applyProtection="1"/>
    <xf numFmtId="166" fontId="4" fillId="12" borderId="25" xfId="0" applyNumberFormat="1" applyFont="1" applyFill="1" applyBorder="1" applyAlignment="1" applyProtection="1"/>
    <xf numFmtId="166" fontId="4" fillId="0" borderId="89" xfId="0" applyNumberFormat="1" applyFont="1" applyBorder="1" applyAlignment="1" applyProtection="1">
      <alignment horizontal="center"/>
    </xf>
    <xf numFmtId="166" fontId="10" fillId="0" borderId="89" xfId="0" applyNumberFormat="1" applyFont="1" applyBorder="1" applyAlignment="1" applyProtection="1"/>
    <xf numFmtId="166" fontId="4" fillId="0" borderId="51" xfId="0" applyNumberFormat="1" applyFont="1" applyBorder="1" applyAlignment="1" applyProtection="1">
      <alignment horizontal="center"/>
    </xf>
    <xf numFmtId="166" fontId="4" fillId="0" borderId="16" xfId="0" applyNumberFormat="1" applyFont="1" applyBorder="1" applyAlignment="1" applyProtection="1">
      <alignment horizontal="center"/>
    </xf>
    <xf numFmtId="166" fontId="4" fillId="11" borderId="23" xfId="0" applyNumberFormat="1" applyFont="1" applyFill="1" applyBorder="1" applyAlignment="1" applyProtection="1">
      <alignment horizontal="center"/>
    </xf>
    <xf numFmtId="166" fontId="4" fillId="11" borderId="60" xfId="0" applyNumberFormat="1" applyFont="1" applyFill="1" applyBorder="1" applyAlignment="1" applyProtection="1">
      <alignment horizontal="center"/>
    </xf>
    <xf numFmtId="166" fontId="4" fillId="11" borderId="25" xfId="0" applyNumberFormat="1" applyFont="1" applyFill="1" applyBorder="1" applyAlignment="1" applyProtection="1">
      <alignment horizontal="center"/>
    </xf>
    <xf numFmtId="166" fontId="4" fillId="0" borderId="84" xfId="0" applyNumberFormat="1" applyFont="1" applyBorder="1" applyAlignment="1" applyProtection="1">
      <alignment horizontal="center"/>
    </xf>
    <xf numFmtId="166" fontId="4" fillId="0" borderId="17" xfId="0" applyNumberFormat="1" applyFont="1" applyBorder="1" applyAlignment="1" applyProtection="1">
      <alignment horizontal="center"/>
    </xf>
    <xf numFmtId="166" fontId="4" fillId="0" borderId="4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11" xfId="0" applyNumberFormat="1" applyFont="1" applyBorder="1" applyAlignment="1" applyProtection="1">
      <alignment horizontal="center"/>
    </xf>
    <xf numFmtId="165" fontId="14" fillId="0" borderId="119" xfId="0" applyNumberFormat="1" applyFont="1" applyBorder="1" applyAlignment="1" applyProtection="1">
      <alignment horizontal="center"/>
    </xf>
    <xf numFmtId="165" fontId="14" fillId="0" borderId="5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147" xfId="0" applyFont="1" applyBorder="1" applyAlignment="1" applyProtection="1"/>
    <xf numFmtId="0" fontId="0" fillId="0" borderId="181" xfId="0" applyFont="1" applyBorder="1" applyAlignment="1" applyProtection="1"/>
    <xf numFmtId="0" fontId="14" fillId="0" borderId="36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10" fillId="0" borderId="49" xfId="0" applyFont="1" applyBorder="1" applyAlignment="1" applyProtection="1">
      <alignment horizontal="center"/>
    </xf>
    <xf numFmtId="0" fontId="10" fillId="0" borderId="49" xfId="0" applyFont="1" applyBorder="1" applyAlignment="1" applyProtection="1"/>
    <xf numFmtId="0" fontId="10" fillId="0" borderId="66" xfId="0" applyFont="1" applyBorder="1" applyAlignment="1" applyProtection="1"/>
    <xf numFmtId="0" fontId="10" fillId="0" borderId="5" xfId="0" applyFont="1" applyBorder="1" applyAlignment="1" applyProtection="1"/>
    <xf numFmtId="0" fontId="10" fillId="0" borderId="70" xfId="0" applyFont="1" applyBorder="1" applyAlignment="1" applyProtection="1"/>
    <xf numFmtId="0" fontId="10" fillId="0" borderId="0" xfId="0" applyFont="1" applyBorder="1" applyAlignment="1" applyProtection="1"/>
    <xf numFmtId="0" fontId="10" fillId="0" borderId="47" xfId="0" applyFont="1" applyBorder="1" applyAlignment="1" applyProtection="1"/>
    <xf numFmtId="0" fontId="27" fillId="0" borderId="0" xfId="0" applyFont="1" applyBorder="1" applyAlignment="1" applyProtection="1"/>
    <xf numFmtId="0" fontId="10" fillId="0" borderId="82" xfId="0" applyFont="1" applyBorder="1" applyAlignment="1" applyProtection="1"/>
    <xf numFmtId="0" fontId="10" fillId="0" borderId="83" xfId="0" applyFont="1" applyBorder="1" applyAlignment="1" applyProtection="1"/>
    <xf numFmtId="0" fontId="10" fillId="0" borderId="90" xfId="0" applyFont="1" applyBorder="1" applyAlignment="1" applyProtection="1"/>
    <xf numFmtId="0" fontId="0" fillId="0" borderId="83" xfId="0" applyFont="1" applyBorder="1" applyAlignment="1" applyProtection="1"/>
    <xf numFmtId="0" fontId="0" fillId="0" borderId="90" xfId="0" applyFont="1" applyBorder="1" applyAlignment="1" applyProtection="1"/>
    <xf numFmtId="0" fontId="10" fillId="0" borderId="36" xfId="0" applyFont="1" applyBorder="1" applyAlignment="1" applyProtection="1"/>
    <xf numFmtId="0" fontId="0" fillId="0" borderId="120" xfId="0" applyFont="1" applyBorder="1" applyAlignment="1" applyProtection="1"/>
    <xf numFmtId="0" fontId="0" fillId="0" borderId="5" xfId="0" applyFont="1" applyBorder="1" applyAlignment="1" applyProtection="1"/>
    <xf numFmtId="0" fontId="0" fillId="0" borderId="35" xfId="0" applyFont="1" applyBorder="1" applyAlignment="1" applyProtection="1"/>
    <xf numFmtId="0" fontId="0" fillId="0" borderId="36" xfId="0" applyFont="1" applyBorder="1" applyAlignment="1" applyProtection="1"/>
    <xf numFmtId="0" fontId="0" fillId="0" borderId="32" xfId="0" applyFont="1" applyBorder="1" applyAlignment="1" applyProtection="1"/>
    <xf numFmtId="0" fontId="0" fillId="0" borderId="41" xfId="0" applyFont="1" applyBorder="1" applyAlignment="1" applyProtection="1"/>
    <xf numFmtId="49" fontId="25" fillId="0" borderId="48" xfId="0" applyNumberFormat="1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/>
    </xf>
    <xf numFmtId="0" fontId="10" fillId="0" borderId="57" xfId="0" applyNumberFormat="1" applyFont="1" applyBorder="1" applyAlignment="1" applyProtection="1">
      <alignment horizontal="center"/>
    </xf>
    <xf numFmtId="0" fontId="10" fillId="0" borderId="67" xfId="0" applyNumberFormat="1" applyFont="1" applyBorder="1" applyAlignment="1" applyProtection="1">
      <alignment horizontal="center"/>
    </xf>
    <xf numFmtId="0" fontId="10" fillId="0" borderId="69" xfId="0" applyFont="1" applyBorder="1" applyAlignment="1" applyProtection="1"/>
    <xf numFmtId="0" fontId="10" fillId="0" borderId="52" xfId="0" applyFont="1" applyBorder="1" applyAlignment="1" applyProtection="1"/>
    <xf numFmtId="0" fontId="10" fillId="0" borderId="48" xfId="0" applyNumberFormat="1" applyFont="1" applyBorder="1" applyAlignment="1" applyProtection="1">
      <alignment horizontal="center"/>
    </xf>
    <xf numFmtId="0" fontId="10" fillId="0" borderId="77" xfId="0" applyFont="1" applyBorder="1" applyAlignment="1" applyProtection="1"/>
    <xf numFmtId="0" fontId="10" fillId="0" borderId="41" xfId="0" applyFont="1" applyBorder="1" applyAlignment="1" applyProtection="1"/>
    <xf numFmtId="0" fontId="27" fillId="0" borderId="52" xfId="0" applyFont="1" applyBorder="1" applyAlignment="1" applyProtection="1"/>
    <xf numFmtId="0" fontId="10" fillId="0" borderId="68" xfId="0" applyFont="1" applyBorder="1" applyAlignment="1" applyProtection="1"/>
    <xf numFmtId="0" fontId="10" fillId="0" borderId="116" xfId="0" applyFont="1" applyBorder="1" applyAlignment="1" applyProtection="1"/>
    <xf numFmtId="0" fontId="0" fillId="0" borderId="121" xfId="0" applyFont="1" applyBorder="1" applyAlignment="1" applyProtection="1"/>
    <xf numFmtId="0" fontId="10" fillId="0" borderId="34" xfId="0" applyFont="1" applyBorder="1" applyAlignment="1" applyProtection="1"/>
    <xf numFmtId="0" fontId="0" fillId="0" borderId="49" xfId="0" applyFont="1" applyBorder="1" applyAlignment="1" applyProtection="1"/>
    <xf numFmtId="0" fontId="0" fillId="0" borderId="34" xfId="0" applyFont="1" applyBorder="1" applyAlignment="1" applyProtection="1"/>
    <xf numFmtId="49" fontId="10" fillId="0" borderId="48" xfId="0" applyNumberFormat="1" applyFont="1" applyBorder="1" applyAlignment="1" applyProtection="1">
      <alignment horizontal="center" vertical="center"/>
    </xf>
    <xf numFmtId="0" fontId="0" fillId="0" borderId="77" xfId="0" applyFont="1" applyBorder="1" applyAlignment="1" applyProtection="1"/>
    <xf numFmtId="49" fontId="4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protection locked="0"/>
    </xf>
    <xf numFmtId="0" fontId="0" fillId="3" borderId="54" xfId="0" applyFont="1" applyFill="1" applyBorder="1" applyAlignment="1" applyProtection="1">
      <protection locked="0"/>
    </xf>
    <xf numFmtId="0" fontId="0" fillId="3" borderId="58" xfId="0" applyFont="1" applyFill="1" applyBorder="1" applyAlignment="1" applyProtection="1">
      <protection locked="0"/>
    </xf>
    <xf numFmtId="0" fontId="0" fillId="3" borderId="63" xfId="0" applyFont="1" applyFill="1" applyBorder="1" applyAlignment="1" applyProtection="1">
      <protection locked="0"/>
    </xf>
    <xf numFmtId="0" fontId="0" fillId="3" borderId="44" xfId="0" applyFont="1" applyFill="1" applyBorder="1" applyAlignment="1" applyProtection="1">
      <protection locked="0"/>
    </xf>
    <xf numFmtId="0" fontId="4" fillId="3" borderId="54" xfId="0" applyFont="1" applyFill="1" applyBorder="1" applyAlignment="1" applyProtection="1">
      <protection locked="0"/>
    </xf>
    <xf numFmtId="0" fontId="4" fillId="3" borderId="58" xfId="0" applyFont="1" applyFill="1" applyBorder="1" applyAlignment="1" applyProtection="1">
      <protection locked="0"/>
    </xf>
    <xf numFmtId="0" fontId="4" fillId="3" borderId="63" xfId="0" applyFont="1" applyFill="1" applyBorder="1" applyAlignment="1" applyProtection="1">
      <protection locked="0"/>
    </xf>
    <xf numFmtId="0" fontId="4" fillId="3" borderId="44" xfId="0" applyFont="1" applyFill="1" applyBorder="1" applyAlignment="1" applyProtection="1">
      <protection locked="0"/>
    </xf>
    <xf numFmtId="49" fontId="4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4" xfId="0" applyFont="1" applyFill="1" applyBorder="1" applyAlignment="1" applyProtection="1">
      <alignment horizontal="center" vertical="center"/>
      <protection locked="0"/>
    </xf>
    <xf numFmtId="0" fontId="4" fillId="4" borderId="58" xfId="0" applyFont="1" applyFill="1" applyBorder="1" applyAlignment="1" applyProtection="1">
      <alignment horizontal="center" vertical="center"/>
      <protection locked="0"/>
    </xf>
    <xf numFmtId="0" fontId="4" fillId="4" borderId="63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13" borderId="54" xfId="0" applyFont="1" applyFill="1" applyBorder="1" applyAlignment="1" applyProtection="1">
      <alignment horizontal="center" vertical="center"/>
      <protection locked="0"/>
    </xf>
    <xf numFmtId="0" fontId="4" fillId="13" borderId="58" xfId="0" applyFont="1" applyFill="1" applyBorder="1" applyAlignment="1" applyProtection="1">
      <alignment horizontal="center" vertical="center"/>
      <protection locked="0"/>
    </xf>
    <xf numFmtId="0" fontId="4" fillId="13" borderId="63" xfId="0" applyFont="1" applyFill="1" applyBorder="1" applyAlignment="1" applyProtection="1">
      <alignment horizontal="center" vertical="center"/>
      <protection locked="0"/>
    </xf>
    <xf numFmtId="0" fontId="4" fillId="13" borderId="44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 applyProtection="1">
      <protection locked="0"/>
    </xf>
    <xf numFmtId="0" fontId="4" fillId="4" borderId="58" xfId="0" applyFont="1" applyFill="1" applyBorder="1" applyAlignment="1" applyProtection="1">
      <protection locked="0"/>
    </xf>
    <xf numFmtId="0" fontId="4" fillId="4" borderId="63" xfId="0" applyFont="1" applyFill="1" applyBorder="1" applyAlignment="1" applyProtection="1">
      <protection locked="0"/>
    </xf>
    <xf numFmtId="0" fontId="4" fillId="4" borderId="44" xfId="0" applyFont="1" applyFill="1" applyBorder="1" applyAlignment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49" fontId="4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4" fillId="5" borderId="58" xfId="0" applyFont="1" applyFill="1" applyBorder="1" applyAlignment="1" applyProtection="1">
      <alignment horizontal="center" vertical="center"/>
      <protection locked="0"/>
    </xf>
    <xf numFmtId="0" fontId="4" fillId="5" borderId="63" xfId="0" applyFont="1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protection locked="0"/>
    </xf>
    <xf numFmtId="0" fontId="4" fillId="5" borderId="58" xfId="0" applyFont="1" applyFill="1" applyBorder="1" applyAlignment="1" applyProtection="1">
      <protection locked="0"/>
    </xf>
    <xf numFmtId="0" fontId="4" fillId="5" borderId="63" xfId="0" applyFont="1" applyFill="1" applyBorder="1" applyAlignment="1" applyProtection="1">
      <protection locked="0"/>
    </xf>
    <xf numFmtId="0" fontId="4" fillId="5" borderId="44" xfId="0" applyFont="1" applyFill="1" applyBorder="1" applyAlignment="1" applyProtection="1">
      <protection locked="0"/>
    </xf>
    <xf numFmtId="49" fontId="14" fillId="0" borderId="169" xfId="0" applyNumberFormat="1" applyFont="1" applyBorder="1" applyAlignment="1" applyProtection="1">
      <protection locked="0"/>
    </xf>
    <xf numFmtId="49" fontId="34" fillId="0" borderId="169" xfId="0" applyNumberFormat="1" applyFont="1" applyBorder="1" applyAlignment="1" applyProtection="1">
      <protection locked="0"/>
    </xf>
    <xf numFmtId="49" fontId="14" fillId="0" borderId="5" xfId="0" applyNumberFormat="1" applyFont="1" applyBorder="1" applyAlignment="1" applyProtection="1">
      <alignment horizontal="left"/>
      <protection locked="0"/>
    </xf>
    <xf numFmtId="49" fontId="14" fillId="2" borderId="174" xfId="0" applyNumberFormat="1" applyFont="1" applyFill="1" applyBorder="1" applyAlignment="1" applyProtection="1">
      <alignment vertical="center"/>
      <protection locked="0"/>
    </xf>
    <xf numFmtId="0" fontId="0" fillId="0" borderId="179" xfId="0" applyFont="1" applyBorder="1" applyAlignment="1" applyProtection="1">
      <protection locked="0"/>
    </xf>
    <xf numFmtId="0" fontId="0" fillId="0" borderId="180" xfId="0" applyFont="1" applyBorder="1" applyAlignment="1" applyProtection="1"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49" fontId="35" fillId="0" borderId="36" xfId="0" applyNumberFormat="1" applyFont="1" applyBorder="1" applyAlignment="1" applyProtection="1">
      <protection locked="0"/>
    </xf>
    <xf numFmtId="49" fontId="35" fillId="0" borderId="0" xfId="0" applyNumberFormat="1" applyFont="1" applyBorder="1" applyAlignment="1" applyProtection="1">
      <protection locked="0"/>
    </xf>
    <xf numFmtId="49" fontId="4" fillId="6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4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4" fillId="6" borderId="63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4" fillId="6" borderId="54" xfId="0" applyFont="1" applyFill="1" applyBorder="1" applyAlignment="1" applyProtection="1">
      <protection locked="0"/>
    </xf>
    <xf numFmtId="0" fontId="4" fillId="6" borderId="58" xfId="0" applyFont="1" applyFill="1" applyBorder="1" applyAlignment="1" applyProtection="1">
      <protection locked="0"/>
    </xf>
    <xf numFmtId="0" fontId="4" fillId="6" borderId="63" xfId="0" applyFont="1" applyFill="1" applyBorder="1" applyAlignment="1" applyProtection="1">
      <protection locked="0"/>
    </xf>
    <xf numFmtId="0" fontId="4" fillId="6" borderId="44" xfId="0" applyFont="1" applyFill="1" applyBorder="1" applyAlignment="1" applyProtection="1">
      <protection locked="0"/>
    </xf>
    <xf numFmtId="49" fontId="38" fillId="2" borderId="36" xfId="0" applyNumberFormat="1" applyFont="1" applyFill="1" applyBorder="1" applyAlignment="1" applyProtection="1">
      <alignment horizontal="center" vertical="center"/>
      <protection locked="0"/>
    </xf>
    <xf numFmtId="49" fontId="38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/>
      <protection locked="0"/>
    </xf>
    <xf numFmtId="0" fontId="4" fillId="7" borderId="58" xfId="0" applyFont="1" applyFill="1" applyBorder="1" applyAlignment="1" applyProtection="1">
      <alignment horizontal="center" vertical="center"/>
      <protection locked="0"/>
    </xf>
    <xf numFmtId="0" fontId="4" fillId="7" borderId="63" xfId="0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2" borderId="78" xfId="0" applyFont="1" applyFill="1" applyBorder="1" applyAlignment="1" applyProtection="1">
      <alignment horizontal="center" vertical="center"/>
      <protection locked="0"/>
    </xf>
    <xf numFmtId="0" fontId="4" fillId="14" borderId="54" xfId="0" applyFont="1" applyFill="1" applyBorder="1" applyAlignment="1" applyProtection="1">
      <protection locked="0"/>
    </xf>
    <xf numFmtId="0" fontId="4" fillId="14" borderId="58" xfId="0" applyFont="1" applyFill="1" applyBorder="1" applyAlignment="1" applyProtection="1">
      <protection locked="0"/>
    </xf>
    <xf numFmtId="0" fontId="4" fillId="14" borderId="63" xfId="0" applyFont="1" applyFill="1" applyBorder="1" applyAlignment="1" applyProtection="1">
      <protection locked="0"/>
    </xf>
    <xf numFmtId="0" fontId="4" fillId="14" borderId="44" xfId="0" applyFont="1" applyFill="1" applyBorder="1" applyAlignment="1" applyProtection="1">
      <protection locked="0"/>
    </xf>
    <xf numFmtId="0" fontId="4" fillId="2" borderId="117" xfId="0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protection locked="0"/>
    </xf>
    <xf numFmtId="49" fontId="38" fillId="0" borderId="36" xfId="0" applyNumberFormat="1" applyFont="1" applyBorder="1" applyAlignment="1" applyProtection="1">
      <protection locked="0"/>
    </xf>
    <xf numFmtId="49" fontId="38" fillId="0" borderId="0" xfId="0" applyNumberFormat="1" applyFont="1" applyBorder="1" applyAlignment="1" applyProtection="1">
      <protection locked="0"/>
    </xf>
    <xf numFmtId="49" fontId="4" fillId="8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4" xfId="0" applyFont="1" applyFill="1" applyBorder="1" applyAlignment="1" applyProtection="1">
      <alignment horizontal="center" vertical="center"/>
      <protection locked="0"/>
    </xf>
    <xf numFmtId="0" fontId="4" fillId="8" borderId="58" xfId="0" applyFont="1" applyFill="1" applyBorder="1" applyAlignment="1" applyProtection="1">
      <alignment horizontal="center" vertical="center"/>
      <protection locked="0"/>
    </xf>
    <xf numFmtId="0" fontId="4" fillId="8" borderId="63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24" fillId="8" borderId="54" xfId="0" applyFont="1" applyFill="1" applyBorder="1" applyAlignment="1" applyProtection="1">
      <alignment horizontal="center" vertical="center"/>
      <protection locked="0"/>
    </xf>
    <xf numFmtId="0" fontId="24" fillId="8" borderId="58" xfId="0" applyFont="1" applyFill="1" applyBorder="1" applyAlignment="1" applyProtection="1">
      <alignment horizontal="center" vertical="center"/>
      <protection locked="0"/>
    </xf>
    <xf numFmtId="0" fontId="24" fillId="8" borderId="63" xfId="0" applyFont="1" applyFill="1" applyBorder="1" applyAlignment="1" applyProtection="1">
      <alignment horizontal="center" vertical="center"/>
      <protection locked="0"/>
    </xf>
    <xf numFmtId="0" fontId="24" fillId="8" borderId="44" xfId="0" applyFont="1" applyFill="1" applyBorder="1" applyAlignment="1" applyProtection="1">
      <alignment horizontal="center" vertical="center"/>
      <protection locked="0"/>
    </xf>
    <xf numFmtId="0" fontId="24" fillId="2" borderId="85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 applyProtection="1">
      <protection locked="0"/>
    </xf>
    <xf numFmtId="0" fontId="4" fillId="8" borderId="58" xfId="0" applyFont="1" applyFill="1" applyBorder="1" applyAlignment="1" applyProtection="1">
      <protection locked="0"/>
    </xf>
    <xf numFmtId="0" fontId="4" fillId="8" borderId="63" xfId="0" applyFont="1" applyFill="1" applyBorder="1" applyAlignment="1" applyProtection="1">
      <protection locked="0"/>
    </xf>
    <xf numFmtId="0" fontId="4" fillId="8" borderId="44" xfId="0" applyFont="1" applyFill="1" applyBorder="1" applyAlignment="1" applyProtection="1">
      <protection locked="0"/>
    </xf>
    <xf numFmtId="49" fontId="14" fillId="0" borderId="36" xfId="0" applyNumberFormat="1" applyFont="1" applyBorder="1" applyAlignment="1" applyProtection="1">
      <protection locked="0"/>
    </xf>
    <xf numFmtId="49" fontId="14" fillId="0" borderId="0" xfId="0" applyNumberFormat="1" applyFont="1" applyBorder="1" applyAlignment="1" applyProtection="1">
      <protection locked="0"/>
    </xf>
    <xf numFmtId="49" fontId="24" fillId="9" borderId="45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24" fillId="9" borderId="55" xfId="0" applyFont="1" applyFill="1" applyBorder="1" applyAlignment="1" applyProtection="1">
      <alignment horizontal="center" vertical="center"/>
      <protection locked="0"/>
    </xf>
    <xf numFmtId="0" fontId="24" fillId="9" borderId="59" xfId="0" applyFont="1" applyFill="1" applyBorder="1" applyAlignment="1" applyProtection="1">
      <alignment horizontal="center" vertical="center"/>
      <protection locked="0"/>
    </xf>
    <xf numFmtId="0" fontId="24" fillId="9" borderId="64" xfId="0" applyFont="1" applyFill="1" applyBorder="1" applyAlignment="1" applyProtection="1">
      <alignment horizontal="center" vertical="center"/>
      <protection locked="0"/>
    </xf>
    <xf numFmtId="0" fontId="24" fillId="9" borderId="45" xfId="0" applyFont="1" applyFill="1" applyBorder="1" applyAlignment="1" applyProtection="1">
      <alignment horizontal="center" vertical="center"/>
      <protection locked="0"/>
    </xf>
    <xf numFmtId="0" fontId="24" fillId="2" borderId="51" xfId="0" applyFont="1" applyFill="1" applyBorder="1" applyAlignment="1" applyProtection="1">
      <alignment horizontal="center" vertical="center"/>
      <protection locked="0"/>
    </xf>
    <xf numFmtId="0" fontId="24" fillId="9" borderId="54" xfId="0" applyFont="1" applyFill="1" applyBorder="1" applyAlignment="1" applyProtection="1">
      <alignment horizontal="center" vertical="center"/>
      <protection locked="0"/>
    </xf>
    <xf numFmtId="0" fontId="24" fillId="9" borderId="58" xfId="0" applyFont="1" applyFill="1" applyBorder="1" applyAlignment="1" applyProtection="1">
      <alignment horizontal="center" vertical="center"/>
      <protection locked="0"/>
    </xf>
    <xf numFmtId="0" fontId="24" fillId="9" borderId="63" xfId="0" applyFont="1" applyFill="1" applyBorder="1" applyAlignment="1" applyProtection="1">
      <alignment horizontal="center" vertical="center"/>
      <protection locked="0"/>
    </xf>
    <xf numFmtId="0" fontId="24" fillId="9" borderId="44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87" xfId="0" applyFont="1" applyFill="1" applyBorder="1" applyAlignment="1" applyProtection="1">
      <alignment horizontal="center" vertical="center"/>
      <protection locked="0"/>
    </xf>
    <xf numFmtId="0" fontId="24" fillId="2" borderId="111" xfId="0" applyFont="1" applyFill="1" applyBorder="1" applyAlignment="1" applyProtection="1">
      <alignment horizontal="center" vertical="center"/>
      <protection locked="0"/>
    </xf>
    <xf numFmtId="0" fontId="24" fillId="2" borderId="101" xfId="0" applyFont="1" applyFill="1" applyBorder="1" applyAlignment="1" applyProtection="1">
      <alignment horizontal="center" vertical="center"/>
      <protection locked="0"/>
    </xf>
    <xf numFmtId="0" fontId="24" fillId="2" borderId="80" xfId="0" applyFont="1" applyFill="1" applyBorder="1" applyAlignment="1" applyProtection="1">
      <alignment horizontal="center" vertical="center"/>
      <protection locked="0"/>
    </xf>
    <xf numFmtId="0" fontId="4" fillId="9" borderId="54" xfId="0" applyFont="1" applyFill="1" applyBorder="1" applyAlignment="1" applyProtection="1">
      <protection locked="0"/>
    </xf>
    <xf numFmtId="0" fontId="4" fillId="9" borderId="58" xfId="0" applyFont="1" applyFill="1" applyBorder="1" applyAlignment="1" applyProtection="1">
      <protection locked="0"/>
    </xf>
    <xf numFmtId="0" fontId="4" fillId="9" borderId="63" xfId="0" applyFont="1" applyFill="1" applyBorder="1" applyAlignment="1" applyProtection="1">
      <protection locked="0"/>
    </xf>
    <xf numFmtId="0" fontId="4" fillId="9" borderId="44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30" fillId="2" borderId="119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3" fillId="0" borderId="169" xfId="0" applyFont="1" applyBorder="1" applyAlignment="1" applyProtection="1">
      <protection locked="0"/>
    </xf>
    <xf numFmtId="0" fontId="14" fillId="0" borderId="169" xfId="0" applyFont="1" applyBorder="1" applyAlignment="1" applyProtection="1">
      <protection locked="0"/>
    </xf>
    <xf numFmtId="49" fontId="33" fillId="0" borderId="5" xfId="0" applyNumberFormat="1" applyFont="1" applyBorder="1" applyAlignment="1" applyProtection="1">
      <protection locked="0"/>
    </xf>
    <xf numFmtId="49" fontId="33" fillId="0" borderId="5" xfId="0" applyNumberFormat="1" applyFont="1" applyBorder="1" applyAlignment="1" applyProtection="1">
      <alignment horizontal="center"/>
      <protection locked="0"/>
    </xf>
    <xf numFmtId="49" fontId="33" fillId="0" borderId="5" xfId="0" applyNumberFormat="1" applyFont="1" applyBorder="1" applyAlignment="1" applyProtection="1">
      <alignment horizontal="left"/>
      <protection locked="0"/>
    </xf>
    <xf numFmtId="0" fontId="35" fillId="0" borderId="5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0" fillId="0" borderId="81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49" fontId="24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10" borderId="23" xfId="0" applyFont="1" applyFill="1" applyBorder="1" applyAlignment="1" applyProtection="1">
      <alignment horizontal="center" vertical="center"/>
      <protection locked="0"/>
    </xf>
    <xf numFmtId="0" fontId="24" fillId="10" borderId="60" xfId="0" applyFont="1" applyFill="1" applyBorder="1" applyAlignment="1" applyProtection="1">
      <alignment horizontal="center" vertical="center"/>
      <protection locked="0"/>
    </xf>
    <xf numFmtId="0" fontId="24" fillId="10" borderId="25" xfId="0" applyFont="1" applyFill="1" applyBorder="1" applyAlignment="1" applyProtection="1">
      <alignment horizontal="center" vertical="center"/>
      <protection locked="0"/>
    </xf>
    <xf numFmtId="0" fontId="24" fillId="10" borderId="13" xfId="0" applyFont="1" applyFill="1" applyBorder="1" applyAlignment="1" applyProtection="1">
      <alignment horizontal="center" vertical="center"/>
      <protection locked="0"/>
    </xf>
    <xf numFmtId="0" fontId="24" fillId="10" borderId="55" xfId="0" applyFont="1" applyFill="1" applyBorder="1" applyAlignment="1" applyProtection="1">
      <alignment horizontal="center" vertical="center"/>
      <protection locked="0"/>
    </xf>
    <xf numFmtId="0" fontId="24" fillId="10" borderId="59" xfId="0" applyFont="1" applyFill="1" applyBorder="1" applyAlignment="1" applyProtection="1">
      <alignment horizontal="center" vertical="center"/>
      <protection locked="0"/>
    </xf>
    <xf numFmtId="0" fontId="24" fillId="10" borderId="64" xfId="0" applyFont="1" applyFill="1" applyBorder="1" applyAlignment="1" applyProtection="1">
      <alignment horizontal="center" vertical="center"/>
      <protection locked="0"/>
    </xf>
    <xf numFmtId="0" fontId="24" fillId="10" borderId="45" xfId="0" applyFont="1" applyFill="1" applyBorder="1" applyAlignment="1" applyProtection="1">
      <alignment horizontal="center" vertical="center"/>
      <protection locked="0"/>
    </xf>
    <xf numFmtId="0" fontId="24" fillId="10" borderId="105" xfId="0" applyFont="1" applyFill="1" applyBorder="1" applyAlignment="1" applyProtection="1">
      <alignment horizontal="center" vertical="center"/>
      <protection locked="0"/>
    </xf>
    <xf numFmtId="0" fontId="4" fillId="10" borderId="55" xfId="0" applyFont="1" applyFill="1" applyBorder="1" applyAlignment="1" applyProtection="1">
      <protection locked="0"/>
    </xf>
    <xf numFmtId="0" fontId="4" fillId="10" borderId="59" xfId="0" applyFont="1" applyFill="1" applyBorder="1" applyAlignment="1" applyProtection="1">
      <protection locked="0"/>
    </xf>
    <xf numFmtId="0" fontId="4" fillId="10" borderId="64" xfId="0" applyFont="1" applyFill="1" applyBorder="1" applyAlignment="1" applyProtection="1">
      <protection locked="0"/>
    </xf>
    <xf numFmtId="0" fontId="4" fillId="10" borderId="45" xfId="0" applyFont="1" applyFill="1" applyBorder="1" applyAlignment="1" applyProtection="1">
      <protection locked="0"/>
    </xf>
    <xf numFmtId="0" fontId="29" fillId="0" borderId="5" xfId="0" applyFont="1" applyBorder="1" applyAlignment="1" applyProtection="1">
      <protection locked="0"/>
    </xf>
    <xf numFmtId="49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6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95" xfId="0" applyFont="1" applyFill="1" applyBorder="1" applyAlignment="1" applyProtection="1">
      <alignment horizontal="center" vertical="center"/>
      <protection locked="0"/>
    </xf>
    <xf numFmtId="0" fontId="4" fillId="2" borderId="112" xfId="0" applyFont="1" applyFill="1" applyBorder="1" applyAlignment="1" applyProtection="1">
      <alignment horizontal="center" vertical="center"/>
      <protection locked="0"/>
    </xf>
    <xf numFmtId="49" fontId="4" fillId="2" borderId="95" xfId="0" applyNumberFormat="1" applyFont="1" applyFill="1" applyBorder="1" applyAlignment="1" applyProtection="1">
      <alignment horizontal="center" vertical="center"/>
      <protection locked="0"/>
    </xf>
    <xf numFmtId="49" fontId="4" fillId="2" borderId="112" xfId="0" applyNumberFormat="1" applyFont="1" applyFill="1" applyBorder="1" applyAlignment="1" applyProtection="1">
      <alignment horizontal="center" vertical="center"/>
      <protection locked="0"/>
    </xf>
    <xf numFmtId="0" fontId="4" fillId="2" borderId="113" xfId="0" applyFont="1" applyFill="1" applyBorder="1" applyAlignment="1" applyProtection="1">
      <alignment horizontal="center" vertical="center"/>
      <protection locked="0"/>
    </xf>
    <xf numFmtId="0" fontId="4" fillId="2" borderId="1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protection locked="0"/>
    </xf>
    <xf numFmtId="0" fontId="14" fillId="2" borderId="120" xfId="0" applyFont="1" applyFill="1" applyBorder="1" applyAlignment="1" applyProtection="1">
      <alignment horizontal="center" vertical="center"/>
      <protection locked="0"/>
    </xf>
    <xf numFmtId="49" fontId="21" fillId="2" borderId="11" xfId="0" applyNumberFormat="1" applyFont="1" applyFill="1" applyBorder="1" applyAlignment="1" applyProtection="1">
      <alignment vertical="center" wrapText="1"/>
      <protection locked="0"/>
    </xf>
    <xf numFmtId="49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49" fontId="4" fillId="2" borderId="85" xfId="0" applyNumberFormat="1" applyFont="1" applyFill="1" applyBorder="1" applyAlignment="1" applyProtection="1">
      <alignment horizontal="center" vertical="center"/>
      <protection locked="0"/>
    </xf>
    <xf numFmtId="0" fontId="4" fillId="2" borderId="92" xfId="0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  <protection locked="0"/>
    </xf>
    <xf numFmtId="0" fontId="4" fillId="2" borderId="103" xfId="0" applyFont="1" applyFill="1" applyBorder="1" applyAlignment="1" applyProtection="1">
      <alignment horizontal="center" vertical="center"/>
      <protection locked="0"/>
    </xf>
    <xf numFmtId="49" fontId="4" fillId="2" borderId="80" xfId="0" applyNumberFormat="1" applyFont="1" applyFill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 applyProtection="1">
      <protection locked="0"/>
    </xf>
    <xf numFmtId="49" fontId="4" fillId="0" borderId="27" xfId="0" applyNumberFormat="1" applyFont="1" applyBorder="1" applyAlignment="1" applyProtection="1">
      <protection locked="0"/>
    </xf>
    <xf numFmtId="49" fontId="4" fillId="0" borderId="62" xfId="0" applyNumberFormat="1" applyFont="1" applyBorder="1" applyAlignment="1" applyProtection="1">
      <protection locked="0"/>
    </xf>
    <xf numFmtId="49" fontId="4" fillId="0" borderId="43" xfId="0" applyNumberFormat="1" applyFont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119" xfId="0" applyNumberFormat="1" applyFont="1" applyFill="1" applyBorder="1" applyAlignment="1" applyProtection="1">
      <alignment horizontal="center" vertical="center"/>
      <protection locked="0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Border="1" applyAlignment="1" applyProtection="1">
      <alignment horizontal="right"/>
      <protection locked="0"/>
    </xf>
    <xf numFmtId="0" fontId="29" fillId="2" borderId="5" xfId="0" applyFont="1" applyFill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protection locked="0"/>
    </xf>
    <xf numFmtId="49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96" xfId="0" applyFont="1" applyFill="1" applyBorder="1" applyAlignment="1" applyProtection="1">
      <alignment horizontal="center" vertical="center"/>
      <protection locked="0"/>
    </xf>
    <xf numFmtId="0" fontId="4" fillId="2" borderId="102" xfId="0" applyFont="1" applyFill="1" applyBorder="1" applyAlignment="1" applyProtection="1">
      <alignment horizontal="center" vertical="center"/>
      <protection locked="0"/>
    </xf>
    <xf numFmtId="0" fontId="4" fillId="2" borderId="106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protection locked="0"/>
    </xf>
    <xf numFmtId="0" fontId="4" fillId="0" borderId="102" xfId="0" applyFont="1" applyBorder="1" applyAlignment="1" applyProtection="1">
      <protection locked="0"/>
    </xf>
    <xf numFmtId="0" fontId="4" fillId="0" borderId="106" xfId="0" applyFont="1" applyBorder="1" applyAlignment="1" applyProtection="1">
      <protection locked="0"/>
    </xf>
    <xf numFmtId="0" fontId="4" fillId="0" borderId="85" xfId="0" applyFont="1" applyBorder="1" applyAlignment="1" applyProtection="1">
      <protection locked="0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protection locked="0"/>
    </xf>
    <xf numFmtId="0" fontId="4" fillId="0" borderId="59" xfId="0" applyFont="1" applyBorder="1" applyAlignment="1" applyProtection="1">
      <protection locked="0"/>
    </xf>
    <xf numFmtId="0" fontId="4" fillId="0" borderId="64" xfId="0" applyFont="1" applyBorder="1" applyAlignment="1" applyProtection="1">
      <protection locked="0"/>
    </xf>
    <xf numFmtId="0" fontId="4" fillId="0" borderId="45" xfId="0" applyFont="1" applyBorder="1" applyAlignment="1" applyProtection="1">
      <protection locked="0"/>
    </xf>
    <xf numFmtId="0" fontId="0" fillId="0" borderId="179" xfId="0" applyFont="1" applyBorder="1" applyAlignment="1" applyProtection="1"/>
    <xf numFmtId="0" fontId="0" fillId="0" borderId="18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43" fillId="0" borderId="119" xfId="0" applyFont="1" applyBorder="1" applyAlignment="1" applyProtection="1">
      <alignment horizontal="center"/>
      <protection locked="0"/>
    </xf>
    <xf numFmtId="0" fontId="43" fillId="0" borderId="5" xfId="0" applyFont="1" applyBorder="1" applyAlignment="1" applyProtection="1">
      <alignment horizontal="center"/>
      <protection locked="0"/>
    </xf>
    <xf numFmtId="0" fontId="43" fillId="0" borderId="5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protection locked="0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3" xfId="0" applyNumberFormat="1" applyFont="1" applyFill="1" applyBorder="1" applyAlignment="1" applyProtection="1">
      <alignment horizontal="center" wrapText="1"/>
      <protection locked="0"/>
    </xf>
    <xf numFmtId="49" fontId="4" fillId="6" borderId="44" xfId="0" applyNumberFormat="1" applyFont="1" applyFill="1" applyBorder="1" applyAlignment="1" applyProtection="1">
      <alignment horizontal="center" wrapText="1"/>
      <protection locked="0"/>
    </xf>
    <xf numFmtId="49" fontId="4" fillId="15" borderId="44" xfId="0" applyNumberFormat="1" applyFont="1" applyFill="1" applyBorder="1" applyAlignment="1" applyProtection="1">
      <alignment horizontal="center" wrapText="1"/>
      <protection locked="0"/>
    </xf>
    <xf numFmtId="49" fontId="4" fillId="8" borderId="44" xfId="0" applyNumberFormat="1" applyFont="1" applyFill="1" applyBorder="1" applyAlignment="1" applyProtection="1">
      <alignment horizontal="center" wrapText="1"/>
      <protection locked="0"/>
    </xf>
    <xf numFmtId="49" fontId="24" fillId="9" borderId="44" xfId="0" applyNumberFormat="1" applyFont="1" applyFill="1" applyBorder="1" applyAlignment="1" applyProtection="1">
      <alignment horizontal="center" wrapText="1"/>
      <protection locked="0"/>
    </xf>
    <xf numFmtId="49" fontId="24" fillId="10" borderId="45" xfId="0" applyNumberFormat="1" applyFont="1" applyFill="1" applyBorder="1" applyAlignment="1" applyProtection="1">
      <alignment horizontal="center" wrapText="1"/>
      <protection locked="0"/>
    </xf>
    <xf numFmtId="49" fontId="4" fillId="2" borderId="13" xfId="0" applyNumberFormat="1" applyFont="1" applyFill="1" applyBorder="1" applyAlignment="1" applyProtection="1">
      <alignment horizontal="center" wrapText="1"/>
      <protection locked="0"/>
    </xf>
    <xf numFmtId="0" fontId="4" fillId="3" borderId="53" xfId="0" applyFont="1" applyFill="1" applyBorder="1" applyAlignment="1" applyProtection="1">
      <alignment horizontal="center"/>
      <protection locked="0"/>
    </xf>
    <xf numFmtId="0" fontId="4" fillId="4" borderId="54" xfId="0" applyFont="1" applyFill="1" applyBorder="1" applyAlignment="1" applyProtection="1">
      <alignment horizontal="center"/>
      <protection locked="0"/>
    </xf>
    <xf numFmtId="0" fontId="4" fillId="5" borderId="54" xfId="0" applyFont="1" applyFill="1" applyBorder="1" applyAlignment="1" applyProtection="1">
      <alignment horizontal="center"/>
      <protection locked="0"/>
    </xf>
    <xf numFmtId="0" fontId="4" fillId="6" borderId="54" xfId="0" applyFont="1" applyFill="1" applyBorder="1" applyAlignment="1" applyProtection="1">
      <alignment horizontal="center"/>
      <protection locked="0"/>
    </xf>
    <xf numFmtId="0" fontId="4" fillId="15" borderId="54" xfId="0" applyFont="1" applyFill="1" applyBorder="1" applyAlignment="1" applyProtection="1">
      <alignment horizontal="center"/>
      <protection locked="0"/>
    </xf>
    <xf numFmtId="0" fontId="4" fillId="8" borderId="54" xfId="0" applyFont="1" applyFill="1" applyBorder="1" applyAlignment="1" applyProtection="1">
      <alignment horizontal="center"/>
      <protection locked="0"/>
    </xf>
    <xf numFmtId="0" fontId="24" fillId="9" borderId="55" xfId="0" applyFont="1" applyFill="1" applyBorder="1" applyAlignment="1" applyProtection="1">
      <alignment horizontal="center"/>
      <protection locked="0"/>
    </xf>
    <xf numFmtId="0" fontId="24" fillId="10" borderId="23" xfId="0" applyFont="1" applyFill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4" borderId="58" xfId="0" applyFont="1" applyFill="1" applyBorder="1" applyAlignment="1" applyProtection="1">
      <alignment horizontal="center"/>
      <protection locked="0"/>
    </xf>
    <xf numFmtId="0" fontId="4" fillId="5" borderId="58" xfId="0" applyFont="1" applyFill="1" applyBorder="1" applyAlignment="1" applyProtection="1">
      <alignment horizontal="center"/>
      <protection locked="0"/>
    </xf>
    <xf numFmtId="0" fontId="4" fillId="6" borderId="58" xfId="0" applyFont="1" applyFill="1" applyBorder="1" applyAlignment="1" applyProtection="1">
      <alignment horizontal="center"/>
      <protection locked="0"/>
    </xf>
    <xf numFmtId="0" fontId="4" fillId="15" borderId="58" xfId="0" applyFont="1" applyFill="1" applyBorder="1" applyAlignment="1" applyProtection="1">
      <alignment horizontal="center"/>
      <protection locked="0"/>
    </xf>
    <xf numFmtId="0" fontId="4" fillId="8" borderId="58" xfId="0" applyFont="1" applyFill="1" applyBorder="1" applyAlignment="1" applyProtection="1">
      <alignment horizontal="center"/>
      <protection locked="0"/>
    </xf>
    <xf numFmtId="0" fontId="24" fillId="9" borderId="59" xfId="0" applyFont="1" applyFill="1" applyBorder="1" applyAlignment="1" applyProtection="1">
      <alignment horizontal="center"/>
      <protection locked="0"/>
    </xf>
    <xf numFmtId="0" fontId="24" fillId="10" borderId="6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5" borderId="63" xfId="0" applyFont="1" applyFill="1" applyBorder="1" applyAlignment="1" applyProtection="1">
      <alignment horizontal="center"/>
      <protection locked="0"/>
    </xf>
    <xf numFmtId="0" fontId="4" fillId="6" borderId="63" xfId="0" applyFont="1" applyFill="1" applyBorder="1" applyAlignment="1" applyProtection="1">
      <alignment horizontal="center"/>
      <protection locked="0"/>
    </xf>
    <xf numFmtId="0" fontId="4" fillId="15" borderId="63" xfId="0" applyFont="1" applyFill="1" applyBorder="1" applyAlignment="1" applyProtection="1">
      <alignment horizontal="center"/>
      <protection locked="0"/>
    </xf>
    <xf numFmtId="0" fontId="4" fillId="8" borderId="63" xfId="0" applyFont="1" applyFill="1" applyBorder="1" applyAlignment="1" applyProtection="1">
      <alignment horizontal="center"/>
      <protection locked="0"/>
    </xf>
    <xf numFmtId="0" fontId="24" fillId="9" borderId="64" xfId="0" applyFont="1" applyFill="1" applyBorder="1" applyAlignment="1" applyProtection="1">
      <alignment horizontal="center"/>
      <protection locked="0"/>
    </xf>
    <xf numFmtId="0" fontId="24" fillId="10" borderId="25" xfId="0" applyFont="1" applyFill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0" fontId="4" fillId="4" borderId="44" xfId="0" applyFont="1" applyFill="1" applyBorder="1" applyAlignment="1" applyProtection="1">
      <alignment horizontal="center"/>
      <protection locked="0"/>
    </xf>
    <xf numFmtId="0" fontId="4" fillId="5" borderId="44" xfId="0" applyFont="1" applyFill="1" applyBorder="1" applyAlignment="1" applyProtection="1">
      <alignment horizontal="center"/>
      <protection locked="0"/>
    </xf>
    <xf numFmtId="0" fontId="4" fillId="6" borderId="44" xfId="0" applyFont="1" applyFill="1" applyBorder="1" applyAlignment="1" applyProtection="1">
      <alignment horizontal="center"/>
      <protection locked="0"/>
    </xf>
    <xf numFmtId="0" fontId="4" fillId="15" borderId="44" xfId="0" applyFont="1" applyFill="1" applyBorder="1" applyAlignment="1" applyProtection="1">
      <alignment horizontal="center"/>
      <protection locked="0"/>
    </xf>
    <xf numFmtId="0" fontId="4" fillId="8" borderId="44" xfId="0" applyFont="1" applyFill="1" applyBorder="1" applyAlignment="1" applyProtection="1">
      <alignment horizontal="center"/>
      <protection locked="0"/>
    </xf>
    <xf numFmtId="0" fontId="24" fillId="9" borderId="45" xfId="0" applyFont="1" applyFill="1" applyBorder="1" applyAlignment="1" applyProtection="1">
      <alignment horizontal="center"/>
      <protection locked="0"/>
    </xf>
    <xf numFmtId="0" fontId="24" fillId="10" borderId="13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24" fillId="9" borderId="54" xfId="0" applyFont="1" applyFill="1" applyBorder="1" applyAlignment="1" applyProtection="1">
      <alignment horizontal="center"/>
      <protection locked="0"/>
    </xf>
    <xf numFmtId="0" fontId="24" fillId="10" borderId="55" xfId="0" applyFont="1" applyFill="1" applyBorder="1" applyAlignment="1" applyProtection="1">
      <alignment horizontal="center"/>
      <protection locked="0"/>
    </xf>
    <xf numFmtId="0" fontId="24" fillId="9" borderId="58" xfId="0" applyFont="1" applyFill="1" applyBorder="1" applyAlignment="1" applyProtection="1">
      <alignment horizontal="center"/>
      <protection locked="0"/>
    </xf>
    <xf numFmtId="0" fontId="24" fillId="10" borderId="59" xfId="0" applyFont="1" applyFill="1" applyBorder="1" applyAlignment="1" applyProtection="1">
      <alignment horizontal="center"/>
      <protection locked="0"/>
    </xf>
    <xf numFmtId="0" fontId="24" fillId="9" borderId="63" xfId="0" applyFont="1" applyFill="1" applyBorder="1" applyAlignment="1" applyProtection="1">
      <alignment horizontal="center"/>
      <protection locked="0"/>
    </xf>
    <xf numFmtId="0" fontId="24" fillId="10" borderId="64" xfId="0" applyFont="1" applyFill="1" applyBorder="1" applyAlignment="1" applyProtection="1">
      <alignment horizontal="center"/>
      <protection locked="0"/>
    </xf>
    <xf numFmtId="0" fontId="24" fillId="9" borderId="44" xfId="0" applyFont="1" applyFill="1" applyBorder="1" applyAlignment="1" applyProtection="1">
      <alignment horizontal="center"/>
      <protection locked="0"/>
    </xf>
    <xf numFmtId="0" fontId="24" fillId="10" borderId="45" xfId="0" applyFont="1" applyFill="1" applyBorder="1" applyAlignment="1" applyProtection="1">
      <alignment horizontal="center"/>
      <protection locked="0"/>
    </xf>
    <xf numFmtId="0" fontId="28" fillId="3" borderId="53" xfId="0" applyFont="1" applyFill="1" applyBorder="1" applyAlignment="1" applyProtection="1">
      <alignment horizontal="center"/>
      <protection locked="0"/>
    </xf>
    <xf numFmtId="0" fontId="28" fillId="4" borderId="54" xfId="0" applyFont="1" applyFill="1" applyBorder="1" applyAlignment="1" applyProtection="1">
      <alignment horizontal="center"/>
      <protection locked="0"/>
    </xf>
    <xf numFmtId="0" fontId="28" fillId="5" borderId="54" xfId="0" applyFont="1" applyFill="1" applyBorder="1" applyAlignment="1" applyProtection="1">
      <alignment horizontal="center"/>
      <protection locked="0"/>
    </xf>
    <xf numFmtId="0" fontId="28" fillId="6" borderId="54" xfId="0" applyFont="1" applyFill="1" applyBorder="1" applyAlignment="1" applyProtection="1">
      <alignment horizontal="center"/>
      <protection locked="0"/>
    </xf>
    <xf numFmtId="0" fontId="28" fillId="15" borderId="54" xfId="0" applyFont="1" applyFill="1" applyBorder="1" applyAlignment="1" applyProtection="1">
      <alignment horizontal="center"/>
      <protection locked="0"/>
    </xf>
    <xf numFmtId="0" fontId="28" fillId="8" borderId="54" xfId="0" applyFont="1" applyFill="1" applyBorder="1" applyAlignment="1" applyProtection="1">
      <alignment horizontal="center"/>
      <protection locked="0"/>
    </xf>
    <xf numFmtId="0" fontId="42" fillId="9" borderId="55" xfId="0" applyFont="1" applyFill="1" applyBorder="1" applyAlignment="1" applyProtection="1">
      <alignment horizontal="center"/>
      <protection locked="0"/>
    </xf>
    <xf numFmtId="0" fontId="42" fillId="10" borderId="23" xfId="0" applyFont="1" applyFill="1" applyBorder="1" applyAlignment="1" applyProtection="1">
      <alignment horizontal="center"/>
      <protection locked="0"/>
    </xf>
    <xf numFmtId="0" fontId="28" fillId="0" borderId="53" xfId="0" applyFont="1" applyBorder="1" applyAlignment="1" applyProtection="1">
      <alignment horizontal="center"/>
      <protection locked="0"/>
    </xf>
    <xf numFmtId="0" fontId="28" fillId="3" borderId="27" xfId="0" applyFont="1" applyFill="1" applyBorder="1" applyAlignment="1" applyProtection="1">
      <alignment horizontal="center"/>
      <protection locked="0"/>
    </xf>
    <xf numFmtId="0" fontId="28" fillId="4" borderId="58" xfId="0" applyFont="1" applyFill="1" applyBorder="1" applyAlignment="1" applyProtection="1">
      <alignment horizontal="center"/>
      <protection locked="0"/>
    </xf>
    <xf numFmtId="0" fontId="28" fillId="5" borderId="58" xfId="0" applyFont="1" applyFill="1" applyBorder="1" applyAlignment="1" applyProtection="1">
      <alignment horizontal="center"/>
      <protection locked="0"/>
    </xf>
    <xf numFmtId="0" fontId="28" fillId="6" borderId="58" xfId="0" applyFont="1" applyFill="1" applyBorder="1" applyAlignment="1" applyProtection="1">
      <alignment horizontal="center"/>
      <protection locked="0"/>
    </xf>
    <xf numFmtId="0" fontId="28" fillId="15" borderId="58" xfId="0" applyFont="1" applyFill="1" applyBorder="1" applyAlignment="1" applyProtection="1">
      <alignment horizontal="center"/>
      <protection locked="0"/>
    </xf>
    <xf numFmtId="0" fontId="28" fillId="8" borderId="58" xfId="0" applyFont="1" applyFill="1" applyBorder="1" applyAlignment="1" applyProtection="1">
      <alignment horizontal="center"/>
      <protection locked="0"/>
    </xf>
    <xf numFmtId="0" fontId="42" fillId="9" borderId="59" xfId="0" applyFont="1" applyFill="1" applyBorder="1" applyAlignment="1" applyProtection="1">
      <alignment horizontal="center"/>
      <protection locked="0"/>
    </xf>
    <xf numFmtId="0" fontId="42" fillId="10" borderId="60" xfId="0" applyFont="1" applyFill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8" fillId="3" borderId="62" xfId="0" applyFont="1" applyFill="1" applyBorder="1" applyAlignment="1" applyProtection="1">
      <alignment horizontal="center"/>
      <protection locked="0"/>
    </xf>
    <xf numFmtId="0" fontId="28" fillId="4" borderId="63" xfId="0" applyFont="1" applyFill="1" applyBorder="1" applyAlignment="1" applyProtection="1">
      <alignment horizontal="center"/>
      <protection locked="0"/>
    </xf>
    <xf numFmtId="0" fontId="28" fillId="5" borderId="63" xfId="0" applyFont="1" applyFill="1" applyBorder="1" applyAlignment="1" applyProtection="1">
      <alignment horizontal="center"/>
      <protection locked="0"/>
    </xf>
    <xf numFmtId="0" fontId="28" fillId="6" borderId="63" xfId="0" applyFont="1" applyFill="1" applyBorder="1" applyAlignment="1" applyProtection="1">
      <alignment horizontal="center"/>
      <protection locked="0"/>
    </xf>
    <xf numFmtId="0" fontId="28" fillId="15" borderId="63" xfId="0" applyFont="1" applyFill="1" applyBorder="1" applyAlignment="1" applyProtection="1">
      <alignment horizontal="center"/>
      <protection locked="0"/>
    </xf>
    <xf numFmtId="0" fontId="28" fillId="8" borderId="63" xfId="0" applyFont="1" applyFill="1" applyBorder="1" applyAlignment="1" applyProtection="1">
      <alignment horizontal="center"/>
      <protection locked="0"/>
    </xf>
    <xf numFmtId="0" fontId="42" fillId="9" borderId="64" xfId="0" applyFont="1" applyFill="1" applyBorder="1" applyAlignment="1" applyProtection="1">
      <alignment horizontal="center"/>
      <protection locked="0"/>
    </xf>
    <xf numFmtId="0" fontId="42" fillId="10" borderId="25" xfId="0" applyFont="1" applyFill="1" applyBorder="1" applyAlignment="1" applyProtection="1">
      <alignment horizontal="center"/>
      <protection locked="0"/>
    </xf>
    <xf numFmtId="0" fontId="28" fillId="0" borderId="62" xfId="0" applyFont="1" applyBorder="1" applyAlignment="1" applyProtection="1">
      <alignment horizontal="center"/>
      <protection locked="0"/>
    </xf>
    <xf numFmtId="0" fontId="28" fillId="3" borderId="43" xfId="0" applyFont="1" applyFill="1" applyBorder="1" applyAlignment="1" applyProtection="1">
      <alignment horizontal="center"/>
      <protection locked="0"/>
    </xf>
    <xf numFmtId="0" fontId="28" fillId="4" borderId="44" xfId="0" applyFont="1" applyFill="1" applyBorder="1" applyAlignment="1" applyProtection="1">
      <alignment horizontal="center"/>
      <protection locked="0"/>
    </xf>
    <xf numFmtId="0" fontId="28" fillId="5" borderId="44" xfId="0" applyFont="1" applyFill="1" applyBorder="1" applyAlignment="1" applyProtection="1">
      <alignment horizontal="center"/>
      <protection locked="0"/>
    </xf>
    <xf numFmtId="0" fontId="28" fillId="6" borderId="44" xfId="0" applyFont="1" applyFill="1" applyBorder="1" applyAlignment="1" applyProtection="1">
      <alignment horizontal="center"/>
      <protection locked="0"/>
    </xf>
    <xf numFmtId="0" fontId="28" fillId="15" borderId="44" xfId="0" applyFont="1" applyFill="1" applyBorder="1" applyAlignment="1" applyProtection="1">
      <alignment horizontal="center"/>
      <protection locked="0"/>
    </xf>
    <xf numFmtId="0" fontId="28" fillId="8" borderId="44" xfId="0" applyFont="1" applyFill="1" applyBorder="1" applyAlignment="1" applyProtection="1">
      <alignment horizontal="center"/>
      <protection locked="0"/>
    </xf>
    <xf numFmtId="0" fontId="42" fillId="9" borderId="45" xfId="0" applyFont="1" applyFill="1" applyBorder="1" applyAlignment="1" applyProtection="1">
      <alignment horizontal="center"/>
      <protection locked="0"/>
    </xf>
    <xf numFmtId="0" fontId="42" fillId="10" borderId="13" xfId="0" applyFont="1" applyFill="1" applyBorder="1" applyAlignment="1" applyProtection="1">
      <alignment horizontal="center"/>
      <protection locked="0"/>
    </xf>
    <xf numFmtId="0" fontId="28" fillId="0" borderId="43" xfId="0" applyFont="1" applyBorder="1" applyAlignment="1" applyProtection="1">
      <alignment horizontal="center"/>
      <protection locked="0"/>
    </xf>
    <xf numFmtId="0" fontId="44" fillId="0" borderId="119" xfId="0" applyFont="1" applyBorder="1" applyAlignment="1" applyProtection="1">
      <alignment horizontal="center"/>
      <protection locked="0"/>
    </xf>
    <xf numFmtId="0" fontId="44" fillId="0" borderId="5" xfId="0" applyFont="1" applyBorder="1" applyAlignment="1" applyProtection="1">
      <alignment horizontal="center"/>
      <protection locked="0"/>
    </xf>
    <xf numFmtId="0" fontId="43" fillId="0" borderId="169" xfId="0" applyFont="1" applyBorder="1" applyAlignment="1" applyProtection="1">
      <protection locked="0"/>
    </xf>
    <xf numFmtId="165" fontId="43" fillId="0" borderId="5" xfId="0" applyNumberFormat="1" applyFont="1" applyBorder="1" applyAlignment="1" applyProtection="1">
      <alignment horizontal="center"/>
      <protection locked="0"/>
    </xf>
    <xf numFmtId="0" fontId="43" fillId="2" borderId="174" xfId="0" applyFont="1" applyFill="1" applyBorder="1" applyAlignment="1" applyProtection="1">
      <alignment vertical="center" wrapText="1"/>
      <protection locked="0"/>
    </xf>
    <xf numFmtId="168" fontId="43" fillId="0" borderId="5" xfId="0" applyNumberFormat="1" applyFont="1" applyBorder="1" applyAlignment="1" applyProtection="1">
      <alignment horizontal="center"/>
      <protection locked="0"/>
    </xf>
    <xf numFmtId="0" fontId="48" fillId="0" borderId="35" xfId="0" applyFont="1" applyBorder="1" applyAlignment="1" applyProtection="1">
      <protection locked="0"/>
    </xf>
    <xf numFmtId="0" fontId="43" fillId="0" borderId="174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165" fontId="43" fillId="0" borderId="35" xfId="0" applyNumberFormat="1" applyFont="1" applyBorder="1" applyAlignment="1" applyProtection="1">
      <alignment horizontal="center"/>
      <protection locked="0"/>
    </xf>
    <xf numFmtId="0" fontId="0" fillId="0" borderId="183" xfId="0" applyFont="1" applyBorder="1" applyAlignment="1" applyProtection="1">
      <protection locked="0"/>
    </xf>
    <xf numFmtId="0" fontId="6" fillId="0" borderId="38" xfId="0" applyFont="1" applyBorder="1" applyAlignment="1" applyProtection="1">
      <protection locked="0"/>
    </xf>
    <xf numFmtId="0" fontId="1" fillId="0" borderId="3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11" xfId="0" applyFont="1" applyBorder="1" applyAlignment="1" applyProtection="1"/>
    <xf numFmtId="49" fontId="2" fillId="0" borderId="53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49" fontId="40" fillId="0" borderId="53" xfId="0" applyNumberFormat="1" applyFont="1" applyBorder="1" applyAlignment="1" applyProtection="1">
      <alignment horizontal="center"/>
    </xf>
    <xf numFmtId="49" fontId="40" fillId="0" borderId="27" xfId="0" applyNumberFormat="1" applyFont="1" applyBorder="1" applyAlignment="1" applyProtection="1">
      <alignment horizontal="center"/>
    </xf>
    <xf numFmtId="49" fontId="40" fillId="0" borderId="62" xfId="0" applyNumberFormat="1" applyFont="1" applyBorder="1" applyAlignment="1" applyProtection="1">
      <alignment horizontal="center"/>
    </xf>
    <xf numFmtId="49" fontId="40" fillId="0" borderId="43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/>
    <xf numFmtId="0" fontId="43" fillId="0" borderId="119" xfId="0" applyFont="1" applyBorder="1" applyAlignment="1" applyProtection="1">
      <alignment horizontal="center"/>
    </xf>
    <xf numFmtId="0" fontId="43" fillId="0" borderId="5" xfId="0" applyFont="1" applyBorder="1" applyAlignment="1" applyProtection="1">
      <alignment horizontal="center"/>
    </xf>
    <xf numFmtId="0" fontId="43" fillId="0" borderId="5" xfId="0" applyFont="1" applyBorder="1" applyAlignment="1" applyProtection="1"/>
    <xf numFmtId="49" fontId="43" fillId="2" borderId="174" xfId="0" applyNumberFormat="1" applyFont="1" applyFill="1" applyBorder="1" applyAlignment="1" applyProtection="1">
      <alignment vertical="top" wrapText="1"/>
    </xf>
    <xf numFmtId="0" fontId="0" fillId="0" borderId="184" xfId="0" applyFont="1" applyBorder="1" applyAlignment="1" applyProtection="1"/>
    <xf numFmtId="0" fontId="1" fillId="0" borderId="33" xfId="0" applyFont="1" applyBorder="1" applyAlignment="1" applyProtection="1"/>
    <xf numFmtId="0" fontId="0" fillId="0" borderId="15" xfId="0" applyFont="1" applyBorder="1" applyAlignment="1" applyProtection="1"/>
    <xf numFmtId="49" fontId="2" fillId="0" borderId="44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/>
    <xf numFmtId="49" fontId="28" fillId="0" borderId="54" xfId="0" applyNumberFormat="1" applyFont="1" applyBorder="1" applyAlignment="1" applyProtection="1">
      <alignment horizontal="center"/>
    </xf>
    <xf numFmtId="49" fontId="28" fillId="0" borderId="58" xfId="0" applyNumberFormat="1" applyFont="1" applyBorder="1" applyAlignment="1" applyProtection="1">
      <alignment horizontal="center"/>
    </xf>
    <xf numFmtId="49" fontId="28" fillId="0" borderId="63" xfId="0" applyNumberFormat="1" applyFont="1" applyBorder="1" applyAlignment="1" applyProtection="1">
      <alignment horizontal="center"/>
    </xf>
    <xf numFmtId="49" fontId="40" fillId="0" borderId="44" xfId="0" applyNumberFormat="1" applyFont="1" applyBorder="1" applyAlignment="1" applyProtection="1">
      <alignment horizontal="center"/>
    </xf>
    <xf numFmtId="0" fontId="0" fillId="0" borderId="185" xfId="0" applyFont="1" applyBorder="1" applyAlignment="1" applyProtection="1"/>
    <xf numFmtId="0" fontId="0" fillId="0" borderId="11" xfId="0" applyFont="1" applyBorder="1" applyAlignment="1" applyProtection="1"/>
    <xf numFmtId="49" fontId="1" fillId="0" borderId="53" xfId="0" applyNumberFormat="1" applyFont="1" applyBorder="1" applyAlignment="1" applyProtection="1">
      <alignment horizontal="center"/>
    </xf>
    <xf numFmtId="0" fontId="1" fillId="0" borderId="27" xfId="0" applyNumberFormat="1" applyFont="1" applyBorder="1" applyAlignment="1" applyProtection="1">
      <alignment horizontal="center"/>
    </xf>
    <xf numFmtId="0" fontId="0" fillId="0" borderId="27" xfId="0" applyNumberFormat="1" applyFont="1" applyBorder="1" applyAlignment="1" applyProtection="1">
      <alignment horizontal="center"/>
    </xf>
    <xf numFmtId="0" fontId="0" fillId="0" borderId="62" xfId="0" applyNumberFormat="1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0" fillId="0" borderId="186" xfId="0" applyFont="1" applyBorder="1" applyAlignment="1" applyProtection="1"/>
    <xf numFmtId="0" fontId="1" fillId="0" borderId="33" xfId="0" applyFont="1" applyBorder="1" applyAlignment="1" applyProtection="1">
      <alignment horizontal="center"/>
    </xf>
    <xf numFmtId="0" fontId="39" fillId="0" borderId="5" xfId="0" applyFont="1" applyBorder="1" applyAlignment="1" applyProtection="1">
      <alignment horizontal="center"/>
    </xf>
    <xf numFmtId="0" fontId="39" fillId="0" borderId="36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49" fontId="1" fillId="0" borderId="55" xfId="0" applyNumberFormat="1" applyFont="1" applyBorder="1" applyAlignment="1" applyProtection="1">
      <alignment horizontal="center"/>
    </xf>
    <xf numFmtId="165" fontId="1" fillId="0" borderId="59" xfId="0" applyNumberFormat="1" applyFont="1" applyBorder="1" applyAlignment="1" applyProtection="1">
      <alignment horizontal="center"/>
    </xf>
    <xf numFmtId="165" fontId="1" fillId="0" borderId="59" xfId="0" applyNumberFormat="1" applyFont="1" applyBorder="1" applyAlignment="1" applyProtection="1"/>
    <xf numFmtId="165" fontId="1" fillId="0" borderId="64" xfId="0" applyNumberFormat="1" applyFont="1" applyBorder="1" applyAlignment="1" applyProtection="1"/>
    <xf numFmtId="0" fontId="0" fillId="0" borderId="32" xfId="0" applyFont="1" applyBorder="1" applyAlignment="1" applyProtection="1">
      <alignment horizontal="center"/>
    </xf>
    <xf numFmtId="0" fontId="2" fillId="2" borderId="44" xfId="0" applyNumberFormat="1" applyFont="1" applyFill="1" applyBorder="1" applyAlignment="1" applyProtection="1">
      <alignment horizontal="center" vertical="center"/>
    </xf>
    <xf numFmtId="0" fontId="28" fillId="2" borderId="54" xfId="0" applyNumberFormat="1" applyFont="1" applyFill="1" applyBorder="1" applyAlignment="1" applyProtection="1">
      <alignment horizontal="center" vertical="center"/>
    </xf>
    <xf numFmtId="0" fontId="28" fillId="2" borderId="58" xfId="0" applyNumberFormat="1" applyFont="1" applyFill="1" applyBorder="1" applyAlignment="1" applyProtection="1">
      <alignment horizontal="center" vertical="center"/>
    </xf>
    <xf numFmtId="0" fontId="40" fillId="2" borderId="4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43" fillId="2" borderId="119" xfId="0" applyFont="1" applyFill="1" applyBorder="1" applyAlignment="1" applyProtection="1">
      <alignment horizontal="center" vertical="center"/>
    </xf>
    <xf numFmtId="0" fontId="43" fillId="2" borderId="5" xfId="0" applyFont="1" applyFill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left"/>
    </xf>
    <xf numFmtId="0" fontId="39" fillId="0" borderId="36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</xf>
    <xf numFmtId="169" fontId="1" fillId="0" borderId="25" xfId="0" applyNumberFormat="1" applyFont="1" applyBorder="1" applyAlignment="1" applyProtection="1"/>
    <xf numFmtId="0" fontId="0" fillId="0" borderId="137" xfId="0" applyFont="1" applyBorder="1" applyAlignment="1" applyProtection="1"/>
    <xf numFmtId="165" fontId="49" fillId="0" borderId="24" xfId="0" applyNumberFormat="1" applyFont="1" applyBorder="1" applyAlignment="1" applyProtection="1">
      <alignment horizontal="center"/>
    </xf>
    <xf numFmtId="169" fontId="4" fillId="2" borderId="54" xfId="0" applyNumberFormat="1" applyFont="1" applyFill="1" applyBorder="1" applyAlignment="1" applyProtection="1">
      <alignment horizontal="center" vertical="center"/>
    </xf>
    <xf numFmtId="169" fontId="4" fillId="2" borderId="58" xfId="0" applyNumberFormat="1" applyFont="1" applyFill="1" applyBorder="1" applyAlignment="1" applyProtection="1">
      <alignment horizontal="center" vertical="center"/>
    </xf>
    <xf numFmtId="169" fontId="4" fillId="2" borderId="63" xfId="0" applyNumberFormat="1" applyFont="1" applyFill="1" applyBorder="1" applyAlignment="1" applyProtection="1">
      <alignment horizontal="center" vertical="center"/>
    </xf>
    <xf numFmtId="169" fontId="2" fillId="2" borderId="44" xfId="0" applyNumberFormat="1" applyFont="1" applyFill="1" applyBorder="1" applyAlignment="1" applyProtection="1">
      <alignment horizontal="center" vertical="center"/>
    </xf>
    <xf numFmtId="0" fontId="2" fillId="0" borderId="44" xfId="0" applyNumberFormat="1" applyFont="1" applyBorder="1" applyAlignment="1" applyProtection="1">
      <alignment horizontal="center"/>
    </xf>
    <xf numFmtId="0" fontId="28" fillId="0" borderId="54" xfId="0" applyNumberFormat="1" applyFont="1" applyBorder="1" applyAlignment="1" applyProtection="1">
      <alignment horizontal="center"/>
    </xf>
    <xf numFmtId="0" fontId="28" fillId="0" borderId="58" xfId="0" applyNumberFormat="1" applyFont="1" applyBorder="1" applyAlignment="1" applyProtection="1">
      <alignment horizontal="center"/>
    </xf>
    <xf numFmtId="0" fontId="40" fillId="0" borderId="44" xfId="0" applyNumberFormat="1" applyFont="1" applyBorder="1" applyAlignment="1" applyProtection="1">
      <alignment horizontal="center"/>
    </xf>
    <xf numFmtId="0" fontId="4" fillId="0" borderId="129" xfId="0" applyNumberFormat="1" applyFont="1" applyBorder="1" applyAlignment="1" applyProtection="1">
      <alignment horizontal="center"/>
    </xf>
    <xf numFmtId="0" fontId="4" fillId="0" borderId="130" xfId="0" applyNumberFormat="1" applyFont="1" applyBorder="1" applyAlignment="1" applyProtection="1">
      <alignment horizontal="center"/>
    </xf>
    <xf numFmtId="0" fontId="4" fillId="0" borderId="131" xfId="0" applyNumberFormat="1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2" fillId="2" borderId="44" xfId="0" applyFont="1" applyFill="1" applyBorder="1" applyAlignment="1" applyProtection="1">
      <alignment horizontal="center" vertical="center"/>
    </xf>
    <xf numFmtId="0" fontId="0" fillId="0" borderId="187" xfId="0" applyFont="1" applyBorder="1" applyAlignment="1" applyProtection="1"/>
    <xf numFmtId="0" fontId="39" fillId="0" borderId="5" xfId="0" applyFont="1" applyBorder="1" applyAlignment="1" applyProtection="1"/>
    <xf numFmtId="0" fontId="39" fillId="0" borderId="36" xfId="0" applyFont="1" applyBorder="1" applyAlignment="1" applyProtection="1"/>
    <xf numFmtId="0" fontId="39" fillId="0" borderId="0" xfId="0" applyFont="1" applyBorder="1" applyAlignment="1" applyProtection="1"/>
    <xf numFmtId="0" fontId="0" fillId="0" borderId="46" xfId="0" applyFont="1" applyBorder="1" applyAlignment="1" applyProtection="1"/>
    <xf numFmtId="2" fontId="4" fillId="2" borderId="54" xfId="0" applyNumberFormat="1" applyFont="1" applyFill="1" applyBorder="1" applyAlignment="1" applyProtection="1">
      <alignment horizontal="center" vertical="center"/>
    </xf>
    <xf numFmtId="2" fontId="4" fillId="2" borderId="58" xfId="0" applyNumberFormat="1" applyFont="1" applyFill="1" applyBorder="1" applyAlignment="1" applyProtection="1">
      <alignment horizontal="center" vertical="center"/>
    </xf>
    <xf numFmtId="2" fontId="4" fillId="2" borderId="63" xfId="0" applyNumberFormat="1" applyFont="1" applyFill="1" applyBorder="1" applyAlignment="1" applyProtection="1">
      <alignment horizontal="center" vertical="center"/>
    </xf>
    <xf numFmtId="2" fontId="2" fillId="2" borderId="44" xfId="0" applyNumberFormat="1" applyFont="1" applyFill="1" applyBorder="1" applyAlignment="1" applyProtection="1">
      <alignment horizontal="center" vertical="center"/>
    </xf>
    <xf numFmtId="2" fontId="4" fillId="0" borderId="51" xfId="0" applyNumberFormat="1" applyFont="1" applyBorder="1" applyAlignment="1" applyProtection="1"/>
    <xf numFmtId="2" fontId="2" fillId="0" borderId="44" xfId="0" applyNumberFormat="1" applyFont="1" applyBorder="1" applyAlignment="1" applyProtection="1">
      <alignment horizontal="center"/>
    </xf>
    <xf numFmtId="2" fontId="2" fillId="0" borderId="51" xfId="0" applyNumberFormat="1" applyFont="1" applyBorder="1" applyAlignment="1" applyProtection="1">
      <alignment horizontal="center"/>
    </xf>
    <xf numFmtId="2" fontId="40" fillId="0" borderId="44" xfId="0" applyNumberFormat="1" applyFont="1" applyBorder="1" applyAlignment="1" applyProtection="1">
      <alignment horizontal="center"/>
    </xf>
    <xf numFmtId="2" fontId="2" fillId="2" borderId="51" xfId="0" applyNumberFormat="1" applyFont="1" applyFill="1" applyBorder="1" applyAlignment="1" applyProtection="1">
      <alignment horizontal="center" vertical="center"/>
    </xf>
    <xf numFmtId="2" fontId="2" fillId="2" borderId="63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left"/>
    </xf>
    <xf numFmtId="0" fontId="0" fillId="0" borderId="24" xfId="0" applyFont="1" applyBorder="1" applyAlignment="1" applyProtection="1"/>
    <xf numFmtId="49" fontId="4" fillId="2" borderId="45" xfId="0" applyNumberFormat="1" applyFont="1" applyFill="1" applyBorder="1" applyAlignment="1" applyProtection="1">
      <alignment horizontal="center" vertical="center"/>
    </xf>
    <xf numFmtId="166" fontId="4" fillId="2" borderId="51" xfId="0" applyNumberFormat="1" applyFont="1" applyFill="1" applyBorder="1" applyAlignment="1" applyProtection="1">
      <alignment horizontal="left" vertical="center"/>
    </xf>
    <xf numFmtId="166" fontId="2" fillId="2" borderId="51" xfId="0" applyNumberFormat="1" applyFont="1" applyFill="1" applyBorder="1" applyAlignment="1" applyProtection="1">
      <alignment horizontal="left" vertical="center"/>
    </xf>
    <xf numFmtId="166" fontId="28" fillId="2" borderId="55" xfId="0" applyNumberFormat="1" applyFont="1" applyFill="1" applyBorder="1" applyAlignment="1" applyProtection="1">
      <alignment horizontal="left" vertical="center"/>
    </xf>
    <xf numFmtId="166" fontId="28" fillId="2" borderId="59" xfId="0" applyNumberFormat="1" applyFont="1" applyFill="1" applyBorder="1" applyAlignment="1" applyProtection="1">
      <alignment horizontal="left" vertical="center"/>
    </xf>
    <xf numFmtId="166" fontId="28" fillId="2" borderId="64" xfId="0" applyNumberFormat="1" applyFont="1" applyFill="1" applyBorder="1" applyAlignment="1" applyProtection="1">
      <alignment horizontal="left" vertical="center"/>
    </xf>
    <xf numFmtId="166" fontId="40" fillId="2" borderId="45" xfId="0" applyNumberFormat="1" applyFont="1" applyFill="1" applyBorder="1" applyAlignment="1" applyProtection="1">
      <alignment horizontal="left" vertical="center"/>
    </xf>
    <xf numFmtId="166" fontId="2" fillId="2" borderId="16" xfId="0" applyNumberFormat="1" applyFont="1" applyFill="1" applyBorder="1" applyAlignment="1" applyProtection="1">
      <alignment horizontal="left" vertical="center"/>
    </xf>
    <xf numFmtId="166" fontId="2" fillId="2" borderId="11" xfId="0" applyNumberFormat="1" applyFont="1" applyFill="1" applyBorder="1" applyAlignment="1" applyProtection="1">
      <alignment horizontal="left" vertical="center"/>
    </xf>
    <xf numFmtId="165" fontId="43" fillId="2" borderId="119" xfId="0" applyNumberFormat="1" applyFont="1" applyFill="1" applyBorder="1" applyAlignment="1" applyProtection="1">
      <alignment horizontal="left" vertical="center"/>
    </xf>
    <xf numFmtId="165" fontId="43" fillId="2" borderId="5" xfId="0" applyNumberFormat="1" applyFont="1" applyFill="1" applyBorder="1" applyAlignment="1" applyProtection="1">
      <alignment horizontal="left" vertical="center"/>
    </xf>
    <xf numFmtId="0" fontId="6" fillId="0" borderId="38" xfId="0" applyFont="1" applyBorder="1" applyAlignment="1" applyProtection="1"/>
    <xf numFmtId="170" fontId="36" fillId="2" borderId="11" xfId="2" applyNumberFormat="1" applyFont="1" applyFill="1" applyBorder="1" applyAlignment="1" applyProtection="1">
      <alignment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166" fontId="4" fillId="0" borderId="13" xfId="0" applyNumberFormat="1" applyFont="1" applyBorder="1" applyAlignment="1" applyProtection="1"/>
    <xf numFmtId="166" fontId="4" fillId="0" borderId="23" xfId="0" applyNumberFormat="1" applyFont="1" applyBorder="1" applyAlignment="1" applyProtection="1"/>
    <xf numFmtId="166" fontId="4" fillId="0" borderId="79" xfId="0" applyNumberFormat="1" applyFont="1" applyBorder="1" applyAlignment="1" applyProtection="1">
      <alignment horizontal="center"/>
    </xf>
    <xf numFmtId="166" fontId="29" fillId="0" borderId="134" xfId="0" applyNumberFormat="1" applyFont="1" applyBorder="1" applyAlignment="1" applyProtection="1"/>
    <xf numFmtId="165" fontId="39" fillId="0" borderId="136" xfId="0" applyNumberFormat="1" applyFont="1" applyBorder="1" applyAlignment="1" applyProtection="1"/>
    <xf numFmtId="165" fontId="39" fillId="0" borderId="5" xfId="0" applyNumberFormat="1" applyFont="1" applyBorder="1" applyAlignment="1" applyProtection="1"/>
    <xf numFmtId="0" fontId="6" fillId="0" borderId="5" xfId="0" applyFont="1" applyBorder="1" applyAlignment="1" applyProtection="1"/>
    <xf numFmtId="165" fontId="6" fillId="0" borderId="5" xfId="0" applyNumberFormat="1" applyFont="1" applyBorder="1" applyAlignment="1" applyProtection="1"/>
    <xf numFmtId="165" fontId="0" fillId="0" borderId="5" xfId="0" applyNumberFormat="1" applyFont="1" applyBorder="1" applyAlignment="1" applyProtection="1"/>
    <xf numFmtId="49" fontId="10" fillId="0" borderId="13" xfId="0" applyNumberFormat="1" applyFont="1" applyBorder="1" applyAlignment="1" applyProtection="1">
      <alignment vertical="center"/>
    </xf>
    <xf numFmtId="0" fontId="10" fillId="0" borderId="126" xfId="0" applyNumberFormat="1" applyFont="1" applyBorder="1" applyAlignment="1" applyProtection="1">
      <alignment horizontal="center"/>
    </xf>
    <xf numFmtId="0" fontId="10" fillId="0" borderId="46" xfId="0" applyNumberFormat="1" applyFont="1" applyBorder="1" applyAlignment="1" applyProtection="1">
      <alignment horizontal="center"/>
    </xf>
    <xf numFmtId="0" fontId="10" fillId="0" borderId="128" xfId="0" applyNumberFormat="1" applyFont="1" applyBorder="1" applyAlignment="1" applyProtection="1">
      <alignment horizontal="center"/>
    </xf>
    <xf numFmtId="0" fontId="10" fillId="0" borderId="51" xfId="0" applyFont="1" applyBorder="1" applyAlignment="1" applyProtection="1">
      <alignment horizontal="center"/>
    </xf>
    <xf numFmtId="0" fontId="10" fillId="0" borderId="135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0" fillId="0" borderId="16" xfId="0" applyFont="1" applyBorder="1" applyAlignment="1" applyProtection="1"/>
    <xf numFmtId="2" fontId="10" fillId="0" borderId="126" xfId="0" applyNumberFormat="1" applyFont="1" applyBorder="1" applyAlignment="1" applyProtection="1">
      <alignment horizontal="center"/>
    </xf>
    <xf numFmtId="2" fontId="10" fillId="0" borderId="46" xfId="0" applyNumberFormat="1" applyFont="1" applyBorder="1" applyAlignment="1" applyProtection="1">
      <alignment horizontal="center"/>
    </xf>
    <xf numFmtId="2" fontId="10" fillId="0" borderId="128" xfId="0" applyNumberFormat="1" applyFont="1" applyBorder="1" applyAlignment="1" applyProtection="1">
      <alignment horizontal="center"/>
    </xf>
    <xf numFmtId="2" fontId="10" fillId="0" borderId="51" xfId="0" applyNumberFormat="1" applyFont="1" applyBorder="1" applyAlignment="1" applyProtection="1">
      <alignment horizontal="center"/>
    </xf>
    <xf numFmtId="2" fontId="10" fillId="0" borderId="16" xfId="0" applyNumberFormat="1" applyFont="1" applyBorder="1" applyAlignment="1" applyProtection="1">
      <alignment horizontal="center"/>
    </xf>
    <xf numFmtId="2" fontId="10" fillId="0" borderId="11" xfId="0" applyNumberFormat="1" applyFont="1" applyBorder="1" applyAlignment="1" applyProtection="1">
      <alignment horizontal="center"/>
    </xf>
    <xf numFmtId="0" fontId="28" fillId="0" borderId="54" xfId="0" applyFont="1" applyBorder="1" applyAlignment="1" applyProtection="1">
      <alignment horizontal="center"/>
      <protection locked="0"/>
    </xf>
    <xf numFmtId="0" fontId="28" fillId="0" borderId="58" xfId="0" applyFont="1" applyBorder="1" applyAlignment="1" applyProtection="1">
      <alignment horizontal="center"/>
      <protection locked="0"/>
    </xf>
    <xf numFmtId="0" fontId="28" fillId="0" borderId="63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29" fillId="0" borderId="132" xfId="0" applyFont="1" applyBorder="1" applyAlignment="1" applyProtection="1"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28" fillId="0" borderId="55" xfId="0" applyFont="1" applyBorder="1" applyAlignment="1" applyProtection="1">
      <alignment horizontal="center"/>
      <protection locked="0"/>
    </xf>
    <xf numFmtId="0" fontId="28" fillId="0" borderId="59" xfId="0" applyFont="1" applyBorder="1" applyAlignment="1" applyProtection="1">
      <alignment horizontal="center"/>
      <protection locked="0"/>
    </xf>
    <xf numFmtId="0" fontId="28" fillId="0" borderId="64" xfId="0" applyFont="1" applyBorder="1" applyAlignment="1" applyProtection="1">
      <alignment horizontal="center"/>
      <protection locked="0"/>
    </xf>
    <xf numFmtId="0" fontId="28" fillId="0" borderId="45" xfId="0" applyFont="1" applyBorder="1" applyAlignment="1" applyProtection="1">
      <alignment horizontal="center"/>
      <protection locked="0"/>
    </xf>
    <xf numFmtId="0" fontId="29" fillId="0" borderId="133" xfId="0" applyFont="1" applyBorder="1" applyAlignment="1" applyProtection="1">
      <protection locked="0"/>
    </xf>
    <xf numFmtId="0" fontId="2" fillId="19" borderId="188" xfId="0" applyFont="1" applyFill="1" applyBorder="1" applyAlignment="1">
      <alignment horizontal="center"/>
    </xf>
    <xf numFmtId="0" fontId="2" fillId="19" borderId="189" xfId="0" applyFont="1" applyFill="1" applyBorder="1" applyAlignment="1">
      <alignment horizontal="center"/>
    </xf>
    <xf numFmtId="0" fontId="2" fillId="19" borderId="190" xfId="0" applyFont="1" applyFill="1" applyBorder="1" applyAlignment="1">
      <alignment horizontal="center"/>
    </xf>
    <xf numFmtId="0" fontId="50" fillId="0" borderId="191" xfId="0" applyNumberFormat="1" applyFont="1" applyBorder="1" applyAlignment="1">
      <alignment horizontal="center"/>
    </xf>
    <xf numFmtId="0" fontId="0" fillId="0" borderId="192" xfId="0" applyNumberFormat="1" applyFont="1" applyBorder="1" applyAlignment="1">
      <alignment horizontal="center"/>
    </xf>
    <xf numFmtId="0" fontId="0" fillId="0" borderId="193" xfId="0" applyNumberFormat="1" applyFont="1" applyBorder="1" applyAlignment="1">
      <alignment horizontal="center"/>
    </xf>
    <xf numFmtId="0" fontId="50" fillId="0" borderId="194" xfId="0" applyNumberFormat="1" applyFont="1" applyBorder="1" applyAlignment="1">
      <alignment horizontal="center"/>
    </xf>
    <xf numFmtId="0" fontId="0" fillId="0" borderId="195" xfId="0" applyNumberFormat="1" applyFont="1" applyBorder="1" applyAlignment="1">
      <alignment horizontal="center"/>
    </xf>
    <xf numFmtId="0" fontId="0" fillId="0" borderId="196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49" fontId="2" fillId="16" borderId="92" xfId="0" applyNumberFormat="1" applyFont="1" applyFill="1" applyBorder="1" applyAlignment="1">
      <alignment horizontal="center" vertical="center"/>
    </xf>
    <xf numFmtId="0" fontId="0" fillId="0" borderId="141" xfId="0" applyFont="1" applyBorder="1" applyAlignment="1"/>
    <xf numFmtId="0" fontId="0" fillId="0" borderId="142" xfId="0" applyFont="1" applyBorder="1" applyAlignment="1"/>
    <xf numFmtId="0" fontId="4" fillId="0" borderId="160" xfId="0" applyNumberFormat="1" applyFont="1" applyBorder="1" applyAlignment="1">
      <alignment horizontal="right"/>
    </xf>
    <xf numFmtId="0" fontId="0" fillId="0" borderId="161" xfId="0" applyFont="1" applyBorder="1" applyAlignment="1"/>
    <xf numFmtId="0" fontId="4" fillId="2" borderId="162" xfId="0" applyNumberFormat="1" applyFont="1" applyFill="1" applyBorder="1" applyAlignment="1">
      <alignment horizontal="right" vertical="center"/>
    </xf>
    <xf numFmtId="0" fontId="0" fillId="0" borderId="163" xfId="0" applyFont="1" applyBorder="1" applyAlignment="1"/>
    <xf numFmtId="49" fontId="18" fillId="17" borderId="107" xfId="0" applyNumberFormat="1" applyFont="1" applyFill="1" applyBorder="1" applyAlignment="1">
      <alignment horizontal="center" vertical="center"/>
    </xf>
    <xf numFmtId="0" fontId="0" fillId="0" borderId="152" xfId="0" applyFont="1" applyBorder="1" applyAlignment="1"/>
    <xf numFmtId="0" fontId="0" fillId="0" borderId="153" xfId="0" applyFont="1" applyBorder="1" applyAlignment="1"/>
    <xf numFmtId="0" fontId="0" fillId="0" borderId="140" xfId="0" applyFont="1" applyBorder="1" applyAlignment="1"/>
    <xf numFmtId="49" fontId="14" fillId="2" borderId="137" xfId="0" applyNumberFormat="1" applyFont="1" applyFill="1" applyBorder="1" applyAlignment="1">
      <alignment horizontal="left" vertical="center"/>
    </xf>
    <xf numFmtId="0" fontId="0" fillId="0" borderId="143" xfId="0" applyFont="1" applyBorder="1" applyAlignment="1"/>
    <xf numFmtId="0" fontId="0" fillId="0" borderId="154" xfId="0" applyFont="1" applyBorder="1" applyAlignment="1"/>
    <xf numFmtId="0" fontId="0" fillId="0" borderId="159" xfId="0" applyFont="1" applyBorder="1" applyAlignment="1"/>
    <xf numFmtId="0" fontId="0" fillId="0" borderId="164" xfId="0" applyFont="1" applyBorder="1" applyAlignment="1"/>
    <xf numFmtId="0" fontId="0" fillId="0" borderId="1" xfId="0" applyFont="1" applyBorder="1" applyAlignment="1"/>
    <xf numFmtId="0" fontId="0" fillId="0" borderId="125" xfId="0" applyFont="1" applyBorder="1" applyAlignment="1"/>
    <xf numFmtId="0" fontId="0" fillId="0" borderId="138" xfId="0" applyFont="1" applyBorder="1" applyAlignment="1"/>
    <xf numFmtId="0" fontId="0" fillId="0" borderId="157" xfId="0" applyFont="1" applyBorder="1" applyAlignment="1"/>
    <xf numFmtId="0" fontId="0" fillId="0" borderId="139" xfId="0" applyFont="1" applyBorder="1" applyAlignment="1"/>
    <xf numFmtId="2" fontId="4" fillId="0" borderId="160" xfId="0" applyNumberFormat="1" applyFont="1" applyBorder="1" applyAlignment="1">
      <alignment horizontal="right"/>
    </xf>
    <xf numFmtId="2" fontId="0" fillId="0" borderId="161" xfId="0" applyNumberFormat="1" applyFont="1" applyBorder="1" applyAlignment="1"/>
    <xf numFmtId="2" fontId="4" fillId="2" borderId="162" xfId="0" applyNumberFormat="1" applyFont="1" applyFill="1" applyBorder="1" applyAlignment="1">
      <alignment horizontal="right" vertical="center"/>
    </xf>
    <xf numFmtId="2" fontId="0" fillId="0" borderId="163" xfId="0" applyNumberFormat="1" applyFont="1" applyBorder="1" applyAlignment="1"/>
    <xf numFmtId="49" fontId="10" fillId="0" borderId="148" xfId="0" applyNumberFormat="1" applyFont="1" applyBorder="1" applyAlignment="1">
      <alignment horizontal="left"/>
    </xf>
    <xf numFmtId="0" fontId="0" fillId="0" borderId="149" xfId="0" applyFont="1" applyBorder="1" applyAlignment="1"/>
    <xf numFmtId="0" fontId="0" fillId="0" borderId="150" xfId="0" applyFont="1" applyBorder="1" applyAlignment="1"/>
    <xf numFmtId="0" fontId="0" fillId="0" borderId="168" xfId="0" applyFont="1" applyBorder="1" applyAlignment="1"/>
    <xf numFmtId="164" fontId="4" fillId="2" borderId="107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49" fontId="2" fillId="16" borderId="107" xfId="0" applyNumberFormat="1" applyFont="1" applyFill="1" applyBorder="1" applyAlignment="1">
      <alignment horizontal="center" vertical="center"/>
    </xf>
    <xf numFmtId="49" fontId="2" fillId="16" borderId="51" xfId="0" applyNumberFormat="1" applyFont="1" applyFill="1" applyBorder="1" applyAlignment="1">
      <alignment horizontal="center" vertical="center"/>
    </xf>
    <xf numFmtId="49" fontId="2" fillId="16" borderId="31" xfId="0" applyNumberFormat="1" applyFont="1" applyFill="1" applyBorder="1" applyAlignment="1">
      <alignment horizontal="center" vertical="center"/>
    </xf>
    <xf numFmtId="49" fontId="9" fillId="17" borderId="107" xfId="0" applyNumberFormat="1" applyFont="1" applyFill="1" applyBorder="1" applyAlignment="1">
      <alignment horizontal="center"/>
    </xf>
    <xf numFmtId="49" fontId="10" fillId="0" borderId="137" xfId="0" applyNumberFormat="1" applyFont="1" applyBorder="1" applyAlignment="1">
      <alignment horizontal="left"/>
    </xf>
    <xf numFmtId="0" fontId="0" fillId="0" borderId="155" xfId="0" applyFont="1" applyBorder="1" applyAlignment="1"/>
    <xf numFmtId="49" fontId="10" fillId="0" borderId="24" xfId="0" applyNumberFormat="1" applyFont="1" applyBorder="1" applyAlignment="1">
      <alignment horizontal="left"/>
    </xf>
    <xf numFmtId="0" fontId="0" fillId="0" borderId="146" xfId="0" applyFont="1" applyBorder="1" applyAlignment="1"/>
    <xf numFmtId="0" fontId="0" fillId="0" borderId="165" xfId="0" applyFont="1" applyBorder="1" applyAlignment="1"/>
    <xf numFmtId="0" fontId="2" fillId="2" borderId="16" xfId="0" applyFont="1" applyFill="1" applyBorder="1" applyAlignment="1">
      <alignment horizontal="center" vertical="top" wrapText="1"/>
    </xf>
    <xf numFmtId="0" fontId="0" fillId="0" borderId="144" xfId="0" applyFont="1" applyBorder="1" applyAlignment="1"/>
    <xf numFmtId="0" fontId="0" fillId="0" borderId="145" xfId="0" applyFont="1" applyBorder="1" applyAlignment="1"/>
    <xf numFmtId="0" fontId="0" fillId="0" borderId="26" xfId="0" applyFont="1" applyBorder="1" applyAlignment="1"/>
    <xf numFmtId="49" fontId="11" fillId="17" borderId="137" xfId="0" applyNumberFormat="1" applyFont="1" applyFill="1" applyBorder="1" applyAlignment="1">
      <alignment horizontal="center" vertical="center"/>
    </xf>
    <xf numFmtId="0" fontId="0" fillId="0" borderId="156" xfId="0" applyFont="1" applyBorder="1" applyAlignment="1"/>
    <xf numFmtId="0" fontId="0" fillId="0" borderId="158" xfId="0" applyFont="1" applyBorder="1" applyAlignment="1"/>
    <xf numFmtId="49" fontId="8" fillId="0" borderId="107" xfId="0" applyNumberFormat="1" applyFont="1" applyBorder="1" applyAlignment="1">
      <alignment horizontal="center"/>
    </xf>
    <xf numFmtId="0" fontId="0" fillId="0" borderId="31" xfId="0" applyFont="1" applyBorder="1" applyAlignment="1"/>
    <xf numFmtId="0" fontId="12" fillId="0" borderId="197" xfId="0" applyFont="1" applyBorder="1" applyAlignment="1">
      <alignment horizontal="center" vertical="center" wrapText="1"/>
    </xf>
    <xf numFmtId="0" fontId="12" fillId="0" borderId="19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32" xfId="0" applyFont="1" applyBorder="1" applyAlignment="1"/>
    <xf numFmtId="0" fontId="12" fillId="2" borderId="16" xfId="0" applyFont="1" applyFill="1" applyBorder="1" applyAlignment="1">
      <alignment horizontal="center" wrapText="1"/>
    </xf>
    <xf numFmtId="0" fontId="0" fillId="0" borderId="76" xfId="0" applyFont="1" applyBorder="1" applyAlignment="1"/>
    <xf numFmtId="0" fontId="0" fillId="0" borderId="166" xfId="0" applyFont="1" applyBorder="1" applyAlignment="1"/>
    <xf numFmtId="0" fontId="0" fillId="0" borderId="167" xfId="0" applyFont="1" applyBorder="1" applyAlignment="1"/>
    <xf numFmtId="0" fontId="0" fillId="0" borderId="147" xfId="0" applyFont="1" applyBorder="1" applyAlignment="1"/>
    <xf numFmtId="0" fontId="0" fillId="0" borderId="151" xfId="0" applyFont="1" applyBorder="1" applyAlignment="1"/>
    <xf numFmtId="0" fontId="2" fillId="2" borderId="125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/>
    </xf>
    <xf numFmtId="0" fontId="0" fillId="0" borderId="127" xfId="0" applyFont="1" applyBorder="1" applyAlignment="1"/>
    <xf numFmtId="49" fontId="2" fillId="12" borderId="42" xfId="0" applyNumberFormat="1" applyFont="1" applyFill="1" applyBorder="1" applyAlignment="1">
      <alignment horizontal="center"/>
    </xf>
    <xf numFmtId="0" fontId="0" fillId="0" borderId="124" xfId="0" applyFont="1" applyBorder="1" applyAlignment="1"/>
    <xf numFmtId="0" fontId="2" fillId="2" borderId="42" xfId="0" applyFont="1" applyFill="1" applyBorder="1" applyAlignment="1">
      <alignment horizontal="center" vertical="center"/>
    </xf>
    <xf numFmtId="49" fontId="2" fillId="18" borderId="42" xfId="0" applyNumberFormat="1" applyFont="1" applyFill="1" applyBorder="1" applyAlignment="1">
      <alignment horizontal="center" vertical="center" wrapText="1"/>
    </xf>
    <xf numFmtId="49" fontId="2" fillId="12" borderId="42" xfId="0" applyNumberFormat="1" applyFont="1" applyFill="1" applyBorder="1" applyAlignment="1">
      <alignment horizontal="center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0563C1"/>
      <rgbColor rgb="00FF0000"/>
      <rgbColor rgb="001155CC"/>
      <rgbColor rgb="00AAAAAA"/>
      <rgbColor rgb="00D9D9D9"/>
      <rgbColor rgb="00515151"/>
      <rgbColor rgb="00FFFF00"/>
      <rgbColor rgb="00FF6600"/>
      <rgbColor rgb="00FF00FF"/>
      <rgbColor rgb="0092D050"/>
      <rgbColor rgb="000070C0"/>
      <rgbColor rgb="007030A0"/>
      <rgbColor rgb="00DEEAF6"/>
      <rgbColor rgb="00BDD6EE"/>
      <rgbColor rgb="00CFE2F3"/>
      <rgbColor rgb="00FF9900"/>
      <rgbColor rgb="0000B050"/>
      <rgbColor rgb="006AA84F"/>
      <rgbColor rgb="005B9BD5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114300</xdr:rowOff>
    </xdr:from>
    <xdr:to>
      <xdr:col>3</xdr:col>
      <xdr:colOff>28575</xdr:colOff>
      <xdr:row>4</xdr:row>
      <xdr:rowOff>38100</xdr:rowOff>
    </xdr:to>
    <xdr:pic>
      <xdr:nvPicPr>
        <xdr:cNvPr id="2051" name="Picture 1" descr="Image&#10;&#10;image1.jpg">
          <a:extLst>
            <a:ext uri="{FF2B5EF4-FFF2-40B4-BE49-F238E27FC236}">
              <a16:creationId xmlns:a16="http://schemas.microsoft.com/office/drawing/2014/main" id="{F6548B26-179F-4A1C-B4A5-6E812D4C9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14300"/>
          <a:ext cx="63817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628650</xdr:colOff>
      <xdr:row>0</xdr:row>
      <xdr:rowOff>66675</xdr:rowOff>
    </xdr:from>
    <xdr:to>
      <xdr:col>1</xdr:col>
      <xdr:colOff>1438275</xdr:colOff>
      <xdr:row>5</xdr:row>
      <xdr:rowOff>38100</xdr:rowOff>
    </xdr:to>
    <xdr:pic>
      <xdr:nvPicPr>
        <xdr:cNvPr id="2052" name="Picture 2" descr="Image&#10;&#10;image2.jpg">
          <a:extLst>
            <a:ext uri="{FF2B5EF4-FFF2-40B4-BE49-F238E27FC236}">
              <a16:creationId xmlns:a16="http://schemas.microsoft.com/office/drawing/2014/main" id="{B88FBC27-3270-4695-B27C-9722DD252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6675"/>
          <a:ext cx="809625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85725</xdr:rowOff>
    </xdr:from>
    <xdr:to>
      <xdr:col>1</xdr:col>
      <xdr:colOff>866775</xdr:colOff>
      <xdr:row>3</xdr:row>
      <xdr:rowOff>123825</xdr:rowOff>
    </xdr:to>
    <xdr:pic>
      <xdr:nvPicPr>
        <xdr:cNvPr id="3074" name="Picture 1" descr="Image&#10;&#10;image3.png">
          <a:extLst>
            <a:ext uri="{FF2B5EF4-FFF2-40B4-BE49-F238E27FC236}">
              <a16:creationId xmlns:a16="http://schemas.microsoft.com/office/drawing/2014/main" id="{D4EC73D9-431E-4BE2-8E66-C5AEA4966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7620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57150</xdr:rowOff>
    </xdr:from>
    <xdr:to>
      <xdr:col>1</xdr:col>
      <xdr:colOff>962025</xdr:colOff>
      <xdr:row>3</xdr:row>
      <xdr:rowOff>133350</xdr:rowOff>
    </xdr:to>
    <xdr:pic>
      <xdr:nvPicPr>
        <xdr:cNvPr id="4098" name="Picture 1" descr="Image&#10;&#10;image1.jpg">
          <a:extLst>
            <a:ext uri="{FF2B5EF4-FFF2-40B4-BE49-F238E27FC236}">
              <a16:creationId xmlns:a16="http://schemas.microsoft.com/office/drawing/2014/main" id="{6B39565B-4863-4B19-A78F-C29CA3DB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7150"/>
          <a:ext cx="6286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ingdomclimbing.com/" TargetMode="External"/><Relationship Id="rId1" Type="http://schemas.openxmlformats.org/officeDocument/2006/relationships/hyperlink" Target="http://www.workingclassclimbin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Q40"/>
  <sheetViews>
    <sheetView showGridLines="0" workbookViewId="0">
      <selection activeCell="G25" sqref="G25"/>
    </sheetView>
  </sheetViews>
  <sheetFormatPr baseColWidth="10" defaultColWidth="14.5" defaultRowHeight="14.75" customHeight="1"/>
  <cols>
    <col min="1" max="1" width="3.33203125" style="1" customWidth="1"/>
    <col min="2" max="2" width="22" style="1" customWidth="1"/>
    <col min="3" max="3" width="14.5" style="1" customWidth="1"/>
    <col min="4" max="4" width="22" style="1" customWidth="1"/>
    <col min="5" max="5" width="3.1640625" style="1" customWidth="1"/>
    <col min="6" max="7" width="14.5" style="1" customWidth="1"/>
    <col min="8" max="8" width="2.83203125" style="1" customWidth="1"/>
    <col min="9" max="9" width="2.5" style="1" customWidth="1"/>
    <col min="10" max="11" width="14.5" style="1" customWidth="1"/>
    <col min="12" max="12" width="12.5" style="1" customWidth="1"/>
    <col min="13" max="13" width="2.83203125" style="1" customWidth="1"/>
    <col min="14" max="15" width="14.5" style="1" customWidth="1"/>
    <col min="16" max="16" width="11" style="1" customWidth="1"/>
    <col min="17" max="17" width="4" style="1" customWidth="1"/>
    <col min="18" max="16384" width="14.5" style="1"/>
  </cols>
  <sheetData>
    <row r="1" spans="1:17" ht="15" customHeight="1">
      <c r="A1" s="2"/>
      <c r="B1" s="2"/>
      <c r="C1" s="2"/>
      <c r="D1" s="2"/>
      <c r="E1" s="2"/>
      <c r="F1" s="3"/>
      <c r="G1" s="4"/>
      <c r="H1" s="4"/>
      <c r="I1" s="4"/>
      <c r="J1" s="5"/>
      <c r="K1" s="6"/>
      <c r="L1" s="6"/>
      <c r="M1" s="6"/>
      <c r="N1" s="6"/>
      <c r="O1" s="6"/>
      <c r="P1" s="6"/>
      <c r="Q1" s="7"/>
    </row>
    <row r="2" spans="1:17" ht="15" customHeight="1">
      <c r="A2" s="2"/>
      <c r="B2" s="2"/>
      <c r="C2" s="2"/>
      <c r="D2" s="2"/>
      <c r="E2" s="2"/>
      <c r="F2" s="8"/>
      <c r="G2" s="4"/>
      <c r="H2" s="4"/>
      <c r="I2" s="4"/>
      <c r="J2" s="5"/>
      <c r="K2" s="6"/>
      <c r="L2" s="6"/>
      <c r="M2" s="6"/>
      <c r="N2" s="6"/>
      <c r="O2" s="6"/>
      <c r="P2" s="6"/>
      <c r="Q2" s="6"/>
    </row>
    <row r="3" spans="1:17" ht="15" customHeight="1">
      <c r="A3" s="2"/>
      <c r="B3" s="2"/>
      <c r="C3" s="2"/>
      <c r="D3" s="2"/>
      <c r="E3" s="2"/>
      <c r="F3" s="8" t="s">
        <v>0</v>
      </c>
      <c r="G3" s="4"/>
      <c r="H3" s="4"/>
      <c r="I3" s="4"/>
      <c r="J3" s="5"/>
      <c r="K3" s="6"/>
      <c r="L3" s="6"/>
      <c r="M3" s="6"/>
      <c r="N3" s="6"/>
      <c r="O3" s="6"/>
      <c r="P3" s="6"/>
      <c r="Q3" s="6"/>
    </row>
    <row r="4" spans="1:17" ht="15" customHeight="1">
      <c r="A4" s="2"/>
      <c r="B4" s="2"/>
      <c r="C4" s="2"/>
      <c r="D4" s="2"/>
      <c r="E4" s="2"/>
      <c r="F4" s="8" t="s">
        <v>1</v>
      </c>
      <c r="G4" s="4"/>
      <c r="H4" s="4"/>
      <c r="I4" s="4"/>
      <c r="J4" s="5"/>
      <c r="K4" s="6"/>
      <c r="L4" s="6"/>
      <c r="M4" s="6"/>
      <c r="N4" s="6"/>
      <c r="O4" s="6"/>
      <c r="P4" s="6"/>
      <c r="Q4" s="6"/>
    </row>
    <row r="5" spans="1:17" ht="15" customHeight="1">
      <c r="A5" s="9"/>
      <c r="B5" s="10"/>
      <c r="C5" s="11"/>
      <c r="D5" s="11"/>
      <c r="E5" s="11"/>
      <c r="F5" s="12"/>
      <c r="G5" s="13"/>
      <c r="H5" s="13"/>
      <c r="I5" s="13"/>
      <c r="J5" s="13"/>
      <c r="K5" s="14"/>
      <c r="L5" s="15"/>
      <c r="M5" s="15"/>
      <c r="N5" s="16"/>
      <c r="O5" s="6"/>
      <c r="P5" s="6"/>
      <c r="Q5" s="6"/>
    </row>
    <row r="6" spans="1:17" ht="15" customHeight="1">
      <c r="A6" s="17"/>
      <c r="B6" s="18"/>
      <c r="C6" s="18"/>
      <c r="D6" s="18"/>
      <c r="E6" s="18"/>
      <c r="F6" s="19"/>
      <c r="G6" s="19"/>
      <c r="H6" s="19"/>
      <c r="I6" s="19"/>
      <c r="J6" s="19"/>
      <c r="K6" s="20" t="s">
        <v>2</v>
      </c>
      <c r="L6" s="1028" t="s">
        <v>3</v>
      </c>
      <c r="M6" s="1029"/>
      <c r="N6" s="21"/>
      <c r="O6" s="22"/>
      <c r="P6" s="6"/>
      <c r="Q6" s="6"/>
    </row>
    <row r="7" spans="1:17" ht="15" customHeight="1">
      <c r="A7" s="23"/>
      <c r="B7" s="1015" t="s">
        <v>732</v>
      </c>
      <c r="C7" s="988"/>
      <c r="D7" s="989"/>
      <c r="E7" s="990"/>
      <c r="F7" s="1015" t="s">
        <v>733</v>
      </c>
      <c r="G7" s="988"/>
      <c r="H7" s="989"/>
      <c r="I7" s="989"/>
      <c r="J7" s="989"/>
      <c r="K7" s="989"/>
      <c r="L7" s="989"/>
      <c r="M7" s="989"/>
      <c r="N7" s="1020"/>
      <c r="O7" s="24"/>
      <c r="P7" s="24"/>
      <c r="Q7" s="6"/>
    </row>
    <row r="8" spans="1:17" ht="15" customHeight="1">
      <c r="A8" s="23"/>
      <c r="B8" s="1016" t="s">
        <v>734</v>
      </c>
      <c r="C8" s="992"/>
      <c r="D8" s="993"/>
      <c r="E8" s="994"/>
      <c r="F8" s="1016" t="s">
        <v>734</v>
      </c>
      <c r="G8" s="992"/>
      <c r="H8" s="993"/>
      <c r="I8" s="994"/>
      <c r="J8" s="1016" t="s">
        <v>735</v>
      </c>
      <c r="K8" s="992"/>
      <c r="L8" s="993"/>
      <c r="M8" s="993"/>
      <c r="N8" s="1017"/>
      <c r="O8" s="24"/>
      <c r="P8" s="24"/>
      <c r="Q8" s="6"/>
    </row>
    <row r="9" spans="1:17" ht="15" customHeight="1">
      <c r="A9" s="23"/>
      <c r="B9" s="1018" t="s">
        <v>4</v>
      </c>
      <c r="C9" s="1019"/>
      <c r="D9" s="996"/>
      <c r="E9" s="997"/>
      <c r="F9" s="1018" t="s">
        <v>736</v>
      </c>
      <c r="G9" s="1019"/>
      <c r="H9" s="996"/>
      <c r="I9" s="997"/>
      <c r="J9" s="1018" t="s">
        <v>741</v>
      </c>
      <c r="K9" s="1019"/>
      <c r="L9" s="996"/>
      <c r="M9" s="996"/>
      <c r="N9" s="1038"/>
      <c r="O9" s="24"/>
      <c r="P9" s="24"/>
      <c r="Q9" s="6"/>
    </row>
    <row r="10" spans="1:17" ht="15" customHeight="1">
      <c r="A10" s="23"/>
      <c r="B10" s="1018" t="s">
        <v>5</v>
      </c>
      <c r="C10" s="1019"/>
      <c r="D10" s="996"/>
      <c r="E10" s="997"/>
      <c r="F10" s="1018" t="s">
        <v>738</v>
      </c>
      <c r="G10" s="1019"/>
      <c r="H10" s="996"/>
      <c r="I10" s="997"/>
      <c r="J10" s="1018" t="s">
        <v>740</v>
      </c>
      <c r="K10" s="1019"/>
      <c r="L10" s="996"/>
      <c r="M10" s="996"/>
      <c r="N10" s="1038"/>
      <c r="O10" s="24"/>
      <c r="P10" s="24"/>
      <c r="Q10" s="6"/>
    </row>
    <row r="11" spans="1:17" ht="15" customHeight="1">
      <c r="A11" s="23"/>
      <c r="B11" s="1005" t="s">
        <v>742</v>
      </c>
      <c r="C11" s="1006"/>
      <c r="D11" s="1007"/>
      <c r="E11" s="1008"/>
      <c r="F11" s="1005" t="s">
        <v>737</v>
      </c>
      <c r="G11" s="1006"/>
      <c r="H11" s="1007"/>
      <c r="I11" s="1008"/>
      <c r="J11" s="1005" t="s">
        <v>739</v>
      </c>
      <c r="K11" s="1006"/>
      <c r="L11" s="1007"/>
      <c r="M11" s="1007"/>
      <c r="N11" s="1039"/>
      <c r="O11" s="24"/>
      <c r="P11" s="24"/>
      <c r="Q11" s="6"/>
    </row>
    <row r="12" spans="1:17" ht="1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6"/>
    </row>
    <row r="13" spans="1:17" ht="15" customHeight="1">
      <c r="A13" s="23"/>
      <c r="B13" s="1025" t="s">
        <v>744</v>
      </c>
      <c r="C13" s="992"/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1017"/>
      <c r="Q13" s="6"/>
    </row>
    <row r="14" spans="1:17" ht="15" customHeight="1">
      <c r="A14" s="23"/>
      <c r="B14" s="1026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1027"/>
      <c r="Q14" s="6"/>
    </row>
    <row r="15" spans="1:17" ht="15.5" customHeight="1">
      <c r="A15" s="17"/>
      <c r="B15" s="27"/>
      <c r="C15" s="27"/>
      <c r="D15" s="27"/>
      <c r="E15" s="27"/>
      <c r="F15" s="1034"/>
      <c r="G15" s="1035"/>
      <c r="H15" s="27"/>
      <c r="I15" s="27"/>
      <c r="J15" s="27"/>
      <c r="K15" s="27"/>
      <c r="L15" s="27"/>
      <c r="M15" s="27"/>
      <c r="N15" s="27"/>
      <c r="O15" s="27"/>
      <c r="P15" s="28"/>
      <c r="Q15" s="6"/>
    </row>
    <row r="16" spans="1:17" ht="15" customHeight="1" thickBot="1">
      <c r="A16" s="17"/>
      <c r="B16" s="29"/>
      <c r="C16" s="29"/>
      <c r="D16" s="29"/>
      <c r="E16" s="30"/>
      <c r="F16" s="1036"/>
      <c r="G16" s="1037"/>
      <c r="H16" s="30"/>
      <c r="I16" s="17"/>
      <c r="J16" s="977"/>
      <c r="K16" s="978"/>
      <c r="L16" s="978"/>
      <c r="M16" s="978"/>
      <c r="N16" s="978"/>
      <c r="O16" s="978"/>
      <c r="P16" s="979"/>
      <c r="Q16" s="34"/>
    </row>
    <row r="17" spans="1:17" ht="16" customHeight="1" thickBot="1">
      <c r="A17" s="23"/>
      <c r="B17" s="1012" t="s">
        <v>726</v>
      </c>
      <c r="C17" s="1013"/>
      <c r="D17" s="1014"/>
      <c r="E17" s="35"/>
      <c r="F17" s="1030"/>
      <c r="G17" s="1031"/>
      <c r="H17" s="17"/>
      <c r="I17" s="17"/>
      <c r="J17" s="977"/>
      <c r="K17" s="977"/>
      <c r="L17" s="977"/>
      <c r="M17" s="979"/>
      <c r="N17" s="1011"/>
      <c r="O17" s="1011"/>
      <c r="P17" s="1011"/>
      <c r="Q17" s="173"/>
    </row>
    <row r="18" spans="1:17" ht="15" customHeight="1" thickBot="1">
      <c r="A18" s="23"/>
      <c r="B18" s="38" t="s">
        <v>7</v>
      </c>
      <c r="C18" s="1009">
        <f>SUM(Kingdom!U7:U397)</f>
        <v>0</v>
      </c>
      <c r="D18" s="1010"/>
      <c r="E18" s="37"/>
      <c r="F18" s="977"/>
      <c r="G18" s="977"/>
      <c r="H18" s="17"/>
      <c r="I18" s="17"/>
      <c r="J18" s="977"/>
      <c r="K18" s="977"/>
      <c r="L18" s="977"/>
      <c r="M18" s="977"/>
      <c r="N18" s="977"/>
      <c r="O18" s="977"/>
      <c r="P18" s="977"/>
      <c r="Q18" s="173"/>
    </row>
    <row r="19" spans="1:17" ht="15" customHeight="1" thickBot="1">
      <c r="A19" s="23"/>
      <c r="B19" s="36" t="s">
        <v>6</v>
      </c>
      <c r="C19" s="1009">
        <f>SUM('Working Class'!U7:U182)</f>
        <v>0</v>
      </c>
      <c r="D19" s="1010"/>
      <c r="E19" s="39"/>
      <c r="F19" s="177"/>
      <c r="G19" s="177"/>
      <c r="H19" s="17"/>
      <c r="I19" s="17"/>
      <c r="J19" s="977"/>
      <c r="K19" s="977"/>
      <c r="L19" s="977"/>
      <c r="M19" s="977"/>
      <c r="N19" s="977"/>
      <c r="O19" s="977"/>
      <c r="P19" s="977"/>
      <c r="Q19" s="173"/>
    </row>
    <row r="20" spans="1:17" ht="15" customHeight="1" thickBot="1">
      <c r="A20" s="23"/>
      <c r="B20" s="40" t="s">
        <v>8</v>
      </c>
      <c r="C20" s="1009">
        <f>SUM(C18:C19)</f>
        <v>0</v>
      </c>
      <c r="D20" s="1010"/>
      <c r="E20" s="39"/>
      <c r="F20" s="177"/>
      <c r="G20" s="177"/>
      <c r="K20" s="177"/>
      <c r="L20" s="177"/>
      <c r="M20" s="177"/>
      <c r="N20" s="177"/>
      <c r="O20" s="177"/>
      <c r="P20" s="177"/>
      <c r="Q20" s="173"/>
    </row>
    <row r="21" spans="1:17" ht="15.5" customHeight="1">
      <c r="A21" s="17"/>
      <c r="B21" s="1021"/>
      <c r="C21" s="992"/>
      <c r="D21" s="1022"/>
      <c r="E21" s="17"/>
      <c r="F21" s="4"/>
      <c r="G21" s="4"/>
      <c r="H21" s="17"/>
      <c r="I21" s="17"/>
      <c r="J21" s="4"/>
      <c r="K21" s="4"/>
      <c r="L21" s="4"/>
      <c r="M21" s="4"/>
      <c r="N21" s="4"/>
      <c r="O21" s="4"/>
      <c r="P21" s="4"/>
      <c r="Q21" s="34"/>
    </row>
    <row r="22" spans="1:17" ht="15" customHeight="1">
      <c r="A22" s="17"/>
      <c r="B22" s="977"/>
      <c r="C22" s="1023"/>
      <c r="D22" s="1024"/>
      <c r="E22" s="42"/>
      <c r="F22" s="177"/>
      <c r="G22" s="4"/>
      <c r="H22" s="17"/>
      <c r="I22" s="17"/>
      <c r="J22" s="4"/>
      <c r="K22" s="4"/>
      <c r="L22" s="4"/>
      <c r="M22" s="4"/>
      <c r="N22" s="4"/>
      <c r="O22" s="4"/>
      <c r="P22" s="4"/>
      <c r="Q22" s="34"/>
    </row>
    <row r="23" spans="1:17" ht="15" customHeight="1" thickBot="1">
      <c r="A23" s="17"/>
      <c r="B23" s="43"/>
      <c r="C23" s="43"/>
      <c r="D23" s="43"/>
      <c r="E23" s="17"/>
      <c r="F23" s="4"/>
      <c r="G23" s="4"/>
      <c r="H23" s="17"/>
      <c r="I23" s="17"/>
      <c r="J23" s="977"/>
      <c r="K23" s="978"/>
      <c r="L23" s="978"/>
      <c r="M23" s="978"/>
      <c r="N23" s="978"/>
      <c r="O23" s="978"/>
      <c r="P23" s="979"/>
      <c r="Q23" s="34"/>
    </row>
    <row r="24" spans="1:17" ht="15" customHeight="1">
      <c r="A24" s="23"/>
      <c r="B24" s="980" t="s">
        <v>727</v>
      </c>
      <c r="C24" s="981"/>
      <c r="D24" s="982"/>
      <c r="E24" s="39"/>
      <c r="F24" s="4"/>
      <c r="G24" s="4"/>
      <c r="H24" s="17"/>
      <c r="I24" s="17"/>
      <c r="J24" s="4"/>
      <c r="K24" s="977"/>
      <c r="L24" s="978"/>
      <c r="M24" s="978"/>
      <c r="N24" s="978"/>
      <c r="O24" s="978"/>
      <c r="P24" s="979"/>
      <c r="Q24" s="34"/>
    </row>
    <row r="25" spans="1:17" ht="15" customHeight="1">
      <c r="A25" s="23"/>
      <c r="B25" s="44" t="s">
        <v>9</v>
      </c>
      <c r="C25" s="985">
        <f>SUM(Kingdom!W7:W397)</f>
        <v>0</v>
      </c>
      <c r="D25" s="986"/>
      <c r="E25" s="39"/>
      <c r="F25" s="4"/>
      <c r="G25" s="4"/>
      <c r="H25" s="17"/>
      <c r="I25" s="17"/>
      <c r="J25" s="4"/>
      <c r="K25" s="977"/>
      <c r="L25" s="978"/>
      <c r="M25" s="978"/>
      <c r="N25" s="978"/>
      <c r="O25" s="979"/>
      <c r="P25" s="4"/>
      <c r="Q25" s="34"/>
    </row>
    <row r="26" spans="1:17" ht="15" customHeight="1">
      <c r="A26" s="23"/>
      <c r="B26" s="45" t="s">
        <v>10</v>
      </c>
      <c r="C26" s="983">
        <f>SUM('Working Class'!W7:W182)</f>
        <v>0</v>
      </c>
      <c r="D26" s="984"/>
      <c r="E26" s="46"/>
      <c r="F26" s="4"/>
      <c r="G26" s="4"/>
      <c r="H26" s="17"/>
      <c r="I26" s="17"/>
      <c r="J26" s="4"/>
      <c r="K26" s="977"/>
      <c r="L26" s="978"/>
      <c r="M26" s="978"/>
      <c r="N26" s="978"/>
      <c r="O26" s="979"/>
      <c r="P26" s="4"/>
      <c r="Q26" s="34"/>
    </row>
    <row r="27" spans="1:17" ht="15" customHeight="1">
      <c r="A27" s="23"/>
      <c r="B27" s="47" t="s">
        <v>731</v>
      </c>
      <c r="C27" s="48">
        <f>SUM(C25:D26)</f>
        <v>0</v>
      </c>
      <c r="D27" s="49"/>
      <c r="E27" s="39"/>
      <c r="F27" s="4"/>
      <c r="G27" s="4"/>
      <c r="H27" s="17"/>
      <c r="I27" s="17"/>
      <c r="J27" s="4"/>
      <c r="K27" s="977"/>
      <c r="L27" s="978"/>
      <c r="M27" s="978"/>
      <c r="N27" s="979"/>
      <c r="O27" s="4"/>
      <c r="P27" s="4"/>
      <c r="Q27" s="34"/>
    </row>
    <row r="28" spans="1:17" ht="15" customHeight="1">
      <c r="A28" s="17"/>
      <c r="B28" s="27"/>
      <c r="C28" s="27"/>
      <c r="D28" s="27"/>
      <c r="E28" s="17"/>
      <c r="F28" s="4"/>
      <c r="G28" s="4"/>
      <c r="H28" s="17"/>
      <c r="I28" s="17"/>
      <c r="J28" s="4"/>
      <c r="K28" s="977"/>
      <c r="L28" s="978"/>
      <c r="M28" s="978"/>
      <c r="N28" s="979"/>
      <c r="O28" s="4"/>
      <c r="P28" s="4"/>
      <c r="Q28" s="34"/>
    </row>
    <row r="29" spans="1:17" ht="16.5" customHeight="1">
      <c r="A29" s="17"/>
      <c r="B29" s="50"/>
      <c r="C29" s="50"/>
      <c r="D29" s="50"/>
      <c r="E29" s="50"/>
      <c r="F29" s="1032"/>
      <c r="G29" s="1033"/>
      <c r="H29" s="50"/>
      <c r="I29" s="52"/>
      <c r="J29" s="53"/>
      <c r="K29" s="53"/>
      <c r="L29" s="53"/>
      <c r="M29" s="54"/>
      <c r="N29" s="50"/>
      <c r="O29" s="50"/>
      <c r="P29" s="52"/>
      <c r="Q29" s="6"/>
    </row>
    <row r="30" spans="1:17" ht="15" customHeight="1" thickBot="1">
      <c r="A30" s="17"/>
      <c r="B30" s="55"/>
      <c r="C30" s="55"/>
      <c r="D30" s="55"/>
      <c r="E30" s="50"/>
      <c r="F30" s="977"/>
      <c r="G30" s="1024"/>
      <c r="H30" s="50"/>
      <c r="I30" s="56"/>
      <c r="J30" s="57"/>
      <c r="K30" s="57"/>
      <c r="L30" s="58"/>
      <c r="M30" s="54"/>
      <c r="N30" s="59"/>
      <c r="O30" s="50"/>
      <c r="P30" s="52"/>
      <c r="Q30" s="6"/>
    </row>
    <row r="31" spans="1:17" ht="15" hidden="1" customHeight="1">
      <c r="A31" s="17"/>
      <c r="B31" s="50"/>
      <c r="C31" s="60"/>
      <c r="D31" s="50"/>
      <c r="E31" s="50"/>
      <c r="F31" s="61"/>
      <c r="G31" s="61"/>
      <c r="H31" s="61"/>
      <c r="I31" s="62"/>
      <c r="J31" s="63"/>
      <c r="K31" s="63"/>
      <c r="L31" s="63"/>
      <c r="M31" s="64"/>
      <c r="N31" s="61"/>
      <c r="O31" s="61"/>
      <c r="P31" s="62"/>
      <c r="Q31" s="6"/>
    </row>
    <row r="32" spans="1:17" ht="15" hidden="1" customHeight="1">
      <c r="A32" s="17"/>
      <c r="B32" s="55"/>
      <c r="C32" s="65"/>
      <c r="D32" s="55"/>
      <c r="E32" s="50"/>
      <c r="F32" s="50"/>
      <c r="G32" s="50"/>
      <c r="H32" s="50"/>
      <c r="I32" s="66"/>
      <c r="J32" s="67"/>
      <c r="K32" s="67"/>
      <c r="L32" s="68"/>
      <c r="M32" s="50"/>
      <c r="N32" s="59"/>
      <c r="O32" s="50"/>
      <c r="P32" s="52"/>
      <c r="Q32" s="6"/>
    </row>
    <row r="33" spans="1:17" ht="15" customHeight="1" thickBot="1">
      <c r="A33" s="23"/>
      <c r="B33" s="980" t="s">
        <v>728</v>
      </c>
      <c r="C33" s="981"/>
      <c r="D33" s="982"/>
      <c r="E33" s="69"/>
      <c r="F33" s="50"/>
      <c r="G33" s="50"/>
      <c r="H33" s="50"/>
      <c r="I33" s="50"/>
      <c r="J33" s="55"/>
      <c r="K33" s="55"/>
      <c r="L33" s="55"/>
      <c r="M33" s="55"/>
      <c r="N33" s="55"/>
      <c r="O33" s="55"/>
      <c r="P33" s="70"/>
      <c r="Q33" s="6"/>
    </row>
    <row r="34" spans="1:17" ht="15" customHeight="1" thickBot="1">
      <c r="A34" s="23"/>
      <c r="B34" s="44" t="s">
        <v>729</v>
      </c>
      <c r="C34" s="1003">
        <f>SUM(Kingdom!Y7:Y397)</f>
        <v>0</v>
      </c>
      <c r="D34" s="1004"/>
      <c r="E34" s="69"/>
      <c r="F34" s="50"/>
      <c r="G34" s="50"/>
      <c r="H34" s="50"/>
      <c r="I34" s="71"/>
      <c r="J34" s="987" t="s">
        <v>743</v>
      </c>
      <c r="K34" s="988"/>
      <c r="L34" s="989"/>
      <c r="M34" s="989"/>
      <c r="N34" s="989"/>
      <c r="O34" s="989"/>
      <c r="P34" s="990"/>
      <c r="Q34" s="22"/>
    </row>
    <row r="35" spans="1:17" ht="15" customHeight="1">
      <c r="A35" s="23"/>
      <c r="B35" s="45" t="s">
        <v>525</v>
      </c>
      <c r="C35" s="1001">
        <f>SUM('Working Class'!Y7:Y182)</f>
        <v>0</v>
      </c>
      <c r="D35" s="1002"/>
      <c r="E35" s="69"/>
      <c r="F35" s="50"/>
      <c r="G35" s="50"/>
      <c r="H35" s="50"/>
      <c r="I35" s="71"/>
      <c r="J35" s="991"/>
      <c r="K35" s="992"/>
      <c r="L35" s="993"/>
      <c r="M35" s="993"/>
      <c r="N35" s="993"/>
      <c r="O35" s="993"/>
      <c r="P35" s="994"/>
      <c r="Q35" s="22"/>
    </row>
    <row r="36" spans="1:17" ht="15" customHeight="1">
      <c r="A36" s="23"/>
      <c r="B36" s="47" t="s">
        <v>730</v>
      </c>
      <c r="C36" s="168">
        <f>SUM(C34:D35)</f>
        <v>0</v>
      </c>
      <c r="D36" s="169"/>
      <c r="E36" s="69"/>
      <c r="F36" s="50"/>
      <c r="G36" s="50"/>
      <c r="H36" s="50"/>
      <c r="I36" s="71"/>
      <c r="J36" s="995"/>
      <c r="K36" s="996"/>
      <c r="L36" s="996"/>
      <c r="M36" s="996"/>
      <c r="N36" s="996"/>
      <c r="O36" s="996"/>
      <c r="P36" s="997"/>
      <c r="Q36" s="22"/>
    </row>
    <row r="37" spans="1:17" ht="15" customHeight="1" thickBot="1">
      <c r="A37" s="17"/>
      <c r="B37" s="27"/>
      <c r="C37" s="27"/>
      <c r="D37" s="27"/>
      <c r="E37" s="50"/>
      <c r="F37" s="50"/>
      <c r="G37" s="50"/>
      <c r="H37" s="50"/>
      <c r="I37" s="71"/>
      <c r="J37" s="998"/>
      <c r="K37" s="999"/>
      <c r="L37" s="999"/>
      <c r="M37" s="999"/>
      <c r="N37" s="999"/>
      <c r="O37" s="999"/>
      <c r="P37" s="1000"/>
      <c r="Q37" s="22"/>
    </row>
    <row r="38" spans="1:17" ht="15" customHeight="1">
      <c r="A38" s="17"/>
      <c r="B38" s="968" t="s">
        <v>745</v>
      </c>
      <c r="C38" s="969"/>
      <c r="D38" s="970"/>
      <c r="E38" s="50"/>
      <c r="F38" s="50"/>
      <c r="G38" s="50"/>
      <c r="H38" s="50"/>
      <c r="I38" s="50"/>
      <c r="J38" s="72"/>
      <c r="K38" s="72"/>
      <c r="L38" s="72"/>
      <c r="M38" s="72"/>
      <c r="N38" s="72"/>
      <c r="O38" s="72"/>
      <c r="P38" s="73"/>
      <c r="Q38" s="6"/>
    </row>
    <row r="39" spans="1:17" ht="14.75" customHeight="1">
      <c r="B39" s="971" t="s">
        <v>746</v>
      </c>
      <c r="C39" s="972"/>
      <c r="D39" s="973"/>
    </row>
    <row r="40" spans="1:17" ht="14.75" customHeight="1" thickBot="1">
      <c r="B40" s="974" t="s">
        <v>747</v>
      </c>
      <c r="C40" s="975"/>
      <c r="D40" s="976"/>
    </row>
  </sheetData>
  <mergeCells count="49">
    <mergeCell ref="L6:M6"/>
    <mergeCell ref="F17:G17"/>
    <mergeCell ref="F18:G18"/>
    <mergeCell ref="F29:G30"/>
    <mergeCell ref="F15:G16"/>
    <mergeCell ref="J18:L18"/>
    <mergeCell ref="J19:L19"/>
    <mergeCell ref="J9:N9"/>
    <mergeCell ref="F9:I9"/>
    <mergeCell ref="J10:N10"/>
    <mergeCell ref="J11:N11"/>
    <mergeCell ref="F11:I11"/>
    <mergeCell ref="B21:D22"/>
    <mergeCell ref="B13:P14"/>
    <mergeCell ref="M18:P18"/>
    <mergeCell ref="M19:P19"/>
    <mergeCell ref="K27:N27"/>
    <mergeCell ref="K26:O26"/>
    <mergeCell ref="C20:D20"/>
    <mergeCell ref="C19:D19"/>
    <mergeCell ref="B7:E7"/>
    <mergeCell ref="J8:N8"/>
    <mergeCell ref="B10:E10"/>
    <mergeCell ref="F8:I8"/>
    <mergeCell ref="F10:I10"/>
    <mergeCell ref="B9:E9"/>
    <mergeCell ref="B8:E8"/>
    <mergeCell ref="F7:N7"/>
    <mergeCell ref="B11:E11"/>
    <mergeCell ref="J16:P16"/>
    <mergeCell ref="C18:D18"/>
    <mergeCell ref="M17:P17"/>
    <mergeCell ref="J17:L17"/>
    <mergeCell ref="B17:D17"/>
    <mergeCell ref="B38:D38"/>
    <mergeCell ref="B39:D39"/>
    <mergeCell ref="B40:D40"/>
    <mergeCell ref="K24:P24"/>
    <mergeCell ref="J23:P23"/>
    <mergeCell ref="B24:D24"/>
    <mergeCell ref="C26:D26"/>
    <mergeCell ref="C25:D25"/>
    <mergeCell ref="K25:O25"/>
    <mergeCell ref="J34:P34"/>
    <mergeCell ref="J35:P37"/>
    <mergeCell ref="K28:N28"/>
    <mergeCell ref="B33:D33"/>
    <mergeCell ref="C35:D35"/>
    <mergeCell ref="C34:D34"/>
  </mergeCells>
  <hyperlinks>
    <hyperlink ref="F3" r:id="rId1" display="http://www.workingclassclimbing.com/" xr:uid="{00000000-0004-0000-0100-000000000000}"/>
    <hyperlink ref="F4" r:id="rId2" display="http://www.kingdomclimbing.com/" xr:uid="{00000000-0004-0000-0100-000001000000}"/>
  </hyperlinks>
  <pageMargins left="1" right="1" top="0.984251969" bottom="0.984251969" header="0.25" footer="0.25"/>
  <pageSetup paperSize="0" orientation="portrait" horizontalDpi="0" verticalDpi="2048"/>
  <headerFooter alignWithMargins="0">
    <oddFooter>&amp;C&amp;"Helvetica Neue,Regular"&amp;12&amp;K000000&amp;P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A467"/>
  <sheetViews>
    <sheetView showGridLines="0" zoomScale="125" zoomScaleNormal="89" workbookViewId="0">
      <pane ySplit="5" topLeftCell="A6" activePane="bottomLeft" state="frozen"/>
      <selection pane="bottomLeft" activeCell="H1" sqref="H1:H1048576"/>
    </sheetView>
  </sheetViews>
  <sheetFormatPr baseColWidth="10" defaultColWidth="14.5" defaultRowHeight="15" customHeight="1"/>
  <cols>
    <col min="1" max="1" width="6.1640625" style="1" customWidth="1"/>
    <col min="2" max="2" width="17.6640625" style="282" customWidth="1"/>
    <col min="3" max="3" width="7" style="282" customWidth="1"/>
    <col min="4" max="4" width="8.1640625" style="282" customWidth="1"/>
    <col min="5" max="5" width="10.1640625" style="282" customWidth="1"/>
    <col min="6" max="6" width="10.6640625" style="282" customWidth="1"/>
    <col min="7" max="7" width="8" style="282" customWidth="1"/>
    <col min="8" max="8" width="11.83203125" style="282" customWidth="1"/>
    <col min="9" max="16" width="7.1640625" style="192" customWidth="1"/>
    <col min="17" max="17" width="4.5" style="192" customWidth="1"/>
    <col min="18" max="18" width="10.1640625" style="192" customWidth="1"/>
    <col min="19" max="19" width="11" style="192" customWidth="1"/>
    <col min="20" max="20" width="4.5" style="1" customWidth="1"/>
    <col min="21" max="21" width="16.33203125" style="282" customWidth="1"/>
    <col min="22" max="22" width="8.6640625" style="282" customWidth="1"/>
    <col min="23" max="23" width="13.83203125" style="282" customWidth="1"/>
    <col min="24" max="24" width="8.6640625" style="282" customWidth="1"/>
    <col min="25" max="25" width="16" style="282" customWidth="1"/>
    <col min="26" max="27" width="8.6640625" style="1" customWidth="1"/>
    <col min="28" max="16384" width="14.5" style="1"/>
  </cols>
  <sheetData>
    <row r="1" spans="1:27" ht="15.75" customHeight="1">
      <c r="A1" s="41"/>
      <c r="B1" s="237"/>
      <c r="C1" s="284" t="s">
        <v>13</v>
      </c>
      <c r="D1" s="335"/>
      <c r="E1" s="354"/>
      <c r="F1" s="355"/>
      <c r="G1" s="355"/>
      <c r="H1" s="355"/>
      <c r="I1" s="178"/>
      <c r="J1" s="178"/>
      <c r="K1" s="178"/>
      <c r="L1" s="178"/>
      <c r="M1" s="178"/>
      <c r="N1" s="178"/>
      <c r="O1" s="178"/>
      <c r="P1" s="640"/>
      <c r="Q1" s="193"/>
      <c r="R1" s="193"/>
      <c r="S1" s="691"/>
      <c r="T1" s="75"/>
      <c r="U1" s="438"/>
      <c r="V1" s="335"/>
      <c r="W1" s="335"/>
      <c r="X1" s="335"/>
      <c r="Y1" s="335"/>
      <c r="Z1" s="74"/>
      <c r="AA1" s="74"/>
    </row>
    <row r="2" spans="1:27" ht="15.75" customHeight="1">
      <c r="A2" s="33"/>
      <c r="B2" s="238"/>
      <c r="C2" s="285"/>
      <c r="D2" s="336"/>
      <c r="E2" s="355"/>
      <c r="F2" s="355"/>
      <c r="G2" s="355"/>
      <c r="H2" s="355"/>
      <c r="I2" s="178"/>
      <c r="J2" s="178"/>
      <c r="K2" s="178"/>
      <c r="L2" s="178"/>
      <c r="M2" s="178"/>
      <c r="N2" s="178"/>
      <c r="O2" s="178"/>
      <c r="P2" s="640"/>
      <c r="Q2" s="190"/>
      <c r="R2" s="190"/>
      <c r="S2" s="233"/>
      <c r="T2" s="77"/>
      <c r="U2" s="439"/>
      <c r="V2" s="478"/>
      <c r="W2" s="478"/>
      <c r="X2" s="478"/>
      <c r="Y2" s="478"/>
      <c r="Z2" s="4"/>
      <c r="AA2" s="4"/>
    </row>
    <row r="3" spans="1:27" ht="15.75" customHeight="1">
      <c r="A3" s="33"/>
      <c r="B3" s="239"/>
      <c r="C3" s="286"/>
      <c r="D3" s="337"/>
      <c r="E3" s="337"/>
      <c r="F3" s="337"/>
      <c r="G3" s="337"/>
      <c r="H3" s="337"/>
      <c r="I3" s="179"/>
      <c r="J3" s="179"/>
      <c r="K3" s="179"/>
      <c r="L3" s="179"/>
      <c r="M3" s="179"/>
      <c r="N3" s="179"/>
      <c r="O3" s="179"/>
      <c r="P3" s="641"/>
      <c r="Q3" s="190"/>
      <c r="R3" s="190"/>
      <c r="S3" s="233"/>
      <c r="T3" s="77"/>
      <c r="U3" s="439"/>
      <c r="V3" s="478"/>
      <c r="W3" s="478"/>
      <c r="X3" s="478"/>
      <c r="Y3" s="478"/>
      <c r="Z3" s="4"/>
      <c r="AA3" s="4"/>
    </row>
    <row r="4" spans="1:27" ht="24.75" customHeight="1" thickBot="1">
      <c r="A4" s="33"/>
      <c r="B4" s="240"/>
      <c r="C4" s="287"/>
      <c r="D4" s="287"/>
      <c r="E4" s="287"/>
      <c r="F4" s="287"/>
      <c r="G4" s="287"/>
      <c r="H4" s="287"/>
      <c r="I4" s="180"/>
      <c r="J4" s="180"/>
      <c r="K4" s="180"/>
      <c r="L4" s="180"/>
      <c r="M4" s="180"/>
      <c r="N4" s="180"/>
      <c r="O4" s="180"/>
      <c r="P4" s="180"/>
      <c r="Q4" s="212"/>
      <c r="R4" s="672" t="s">
        <v>14</v>
      </c>
      <c r="S4" s="692" t="s">
        <v>15</v>
      </c>
      <c r="T4" s="77"/>
      <c r="U4" s="440">
        <f>SUM(U7:U397)</f>
        <v>0</v>
      </c>
      <c r="V4" s="478"/>
      <c r="W4" s="498"/>
      <c r="X4" s="478"/>
      <c r="Y4" s="498"/>
      <c r="Z4" s="4"/>
      <c r="AA4" s="4"/>
    </row>
    <row r="5" spans="1:27" ht="24.75" customHeight="1" thickTop="1" thickBot="1">
      <c r="A5" s="80"/>
      <c r="B5" s="241"/>
      <c r="C5" s="288" t="s">
        <v>17</v>
      </c>
      <c r="D5" s="288" t="s">
        <v>18</v>
      </c>
      <c r="E5" s="356" t="s">
        <v>19</v>
      </c>
      <c r="F5" s="356" t="s">
        <v>20</v>
      </c>
      <c r="G5" s="288" t="s">
        <v>21</v>
      </c>
      <c r="H5" s="356" t="s">
        <v>22</v>
      </c>
      <c r="I5" s="517" t="s">
        <v>23</v>
      </c>
      <c r="J5" s="533" t="s">
        <v>24</v>
      </c>
      <c r="K5" s="549" t="s">
        <v>25</v>
      </c>
      <c r="L5" s="567" t="s">
        <v>26</v>
      </c>
      <c r="M5" s="578" t="s">
        <v>27</v>
      </c>
      <c r="N5" s="593" t="s">
        <v>28</v>
      </c>
      <c r="O5" s="609" t="s">
        <v>29</v>
      </c>
      <c r="P5" s="642" t="s">
        <v>30</v>
      </c>
      <c r="Q5" s="657"/>
      <c r="R5" s="673" t="s">
        <v>31</v>
      </c>
      <c r="S5" s="693" t="s">
        <v>32</v>
      </c>
      <c r="T5" s="81"/>
      <c r="U5" s="441" t="s">
        <v>33</v>
      </c>
      <c r="V5" s="479"/>
      <c r="W5" s="499" t="s">
        <v>11</v>
      </c>
      <c r="X5" s="479"/>
      <c r="Y5" s="515" t="s">
        <v>12</v>
      </c>
      <c r="Z5" s="82"/>
      <c r="AA5" s="78"/>
    </row>
    <row r="6" spans="1:27" ht="11.25" customHeight="1" thickTop="1" thickBot="1">
      <c r="A6" s="83"/>
      <c r="B6" s="242" t="s">
        <v>34</v>
      </c>
      <c r="C6" s="289"/>
      <c r="D6" s="289"/>
      <c r="E6" s="289"/>
      <c r="F6" s="289"/>
      <c r="G6" s="289"/>
      <c r="H6" s="289"/>
      <c r="I6" s="518"/>
      <c r="J6" s="534"/>
      <c r="K6" s="534"/>
      <c r="L6" s="534"/>
      <c r="M6" s="534"/>
      <c r="N6" s="534"/>
      <c r="O6" s="610"/>
      <c r="P6" s="610"/>
      <c r="Q6" s="658"/>
      <c r="R6" s="534"/>
      <c r="S6" s="534"/>
      <c r="T6" s="84"/>
      <c r="U6" s="442"/>
      <c r="V6" s="439"/>
      <c r="W6" s="500"/>
      <c r="X6" s="439"/>
      <c r="Y6" s="500"/>
      <c r="Z6" s="78"/>
      <c r="AA6" s="78"/>
    </row>
    <row r="7" spans="1:27" ht="11.25" customHeight="1" thickTop="1" thickBot="1">
      <c r="A7" s="85"/>
      <c r="B7" s="243" t="s">
        <v>35</v>
      </c>
      <c r="C7" s="290">
        <v>2.52</v>
      </c>
      <c r="D7" s="298">
        <f>0.453592*C7</f>
        <v>1.14305184</v>
      </c>
      <c r="E7" s="357" t="s">
        <v>36</v>
      </c>
      <c r="F7" s="357" t="s">
        <v>37</v>
      </c>
      <c r="G7" s="311">
        <v>5</v>
      </c>
      <c r="H7" s="420">
        <v>67</v>
      </c>
      <c r="I7" s="519"/>
      <c r="J7" s="535"/>
      <c r="K7" s="550"/>
      <c r="L7" s="568"/>
      <c r="M7" s="579"/>
      <c r="N7" s="594"/>
      <c r="O7" s="611"/>
      <c r="P7" s="643"/>
      <c r="Q7" s="659"/>
      <c r="R7" s="195"/>
      <c r="S7" s="694"/>
      <c r="T7" s="86"/>
      <c r="U7" s="443">
        <f>SUM(I7:P7,S7)*H7</f>
        <v>0</v>
      </c>
      <c r="V7" s="480"/>
      <c r="W7" s="501">
        <f>SUM(I7:P7,S7)*G7</f>
        <v>0</v>
      </c>
      <c r="X7" s="480"/>
      <c r="Y7" s="501">
        <f>SUM(I7:P7,S7)*D7</f>
        <v>0</v>
      </c>
      <c r="Z7" s="87"/>
      <c r="AA7" s="77"/>
    </row>
    <row r="8" spans="1:27" ht="11.25" customHeight="1" thickBot="1">
      <c r="A8" s="85"/>
      <c r="B8" s="244" t="s">
        <v>35</v>
      </c>
      <c r="C8" s="291">
        <v>5.6</v>
      </c>
      <c r="D8" s="291">
        <f>0.453592*C8</f>
        <v>2.5401151999999998</v>
      </c>
      <c r="E8" s="358" t="s">
        <v>38</v>
      </c>
      <c r="F8" s="358" t="s">
        <v>39</v>
      </c>
      <c r="G8" s="312">
        <v>5</v>
      </c>
      <c r="H8" s="420">
        <v>108</v>
      </c>
      <c r="I8" s="520"/>
      <c r="J8" s="536"/>
      <c r="K8" s="551"/>
      <c r="L8" s="569"/>
      <c r="M8" s="580"/>
      <c r="N8" s="595"/>
      <c r="O8" s="612"/>
      <c r="P8" s="644"/>
      <c r="Q8" s="659"/>
      <c r="R8" s="196"/>
      <c r="S8" s="695"/>
      <c r="T8" s="86"/>
      <c r="U8" s="444">
        <f>SUM(I8:P8,S8)*H8</f>
        <v>0</v>
      </c>
      <c r="V8" s="480"/>
      <c r="W8" s="283">
        <f>SUM(I8:P8,S8)*G8</f>
        <v>0</v>
      </c>
      <c r="X8" s="480"/>
      <c r="Y8" s="283">
        <f>SUM(I8:P8,S8)*D8</f>
        <v>0</v>
      </c>
      <c r="Z8" s="87"/>
      <c r="AA8" s="77"/>
    </row>
    <row r="9" spans="1:27" ht="11.25" customHeight="1" thickBot="1">
      <c r="A9" s="85"/>
      <c r="B9" s="244" t="s">
        <v>35</v>
      </c>
      <c r="C9" s="291">
        <v>8.7200000000000006</v>
      </c>
      <c r="D9" s="291">
        <f>0.453592*C9</f>
        <v>3.9553222400000001</v>
      </c>
      <c r="E9" s="358" t="s">
        <v>40</v>
      </c>
      <c r="F9" s="358" t="s">
        <v>41</v>
      </c>
      <c r="G9" s="312">
        <v>5</v>
      </c>
      <c r="H9" s="420">
        <v>164</v>
      </c>
      <c r="I9" s="520"/>
      <c r="J9" s="536"/>
      <c r="K9" s="551"/>
      <c r="L9" s="569"/>
      <c r="M9" s="580"/>
      <c r="N9" s="595"/>
      <c r="O9" s="612"/>
      <c r="P9" s="644"/>
      <c r="Q9" s="659"/>
      <c r="R9" s="196"/>
      <c r="S9" s="695"/>
      <c r="T9" s="86"/>
      <c r="U9" s="444">
        <f>SUM(I9:P9,S9)*H9</f>
        <v>0</v>
      </c>
      <c r="V9" s="480"/>
      <c r="W9" s="283">
        <f>SUM(I9:P9,S9)*G9</f>
        <v>0</v>
      </c>
      <c r="X9" s="480"/>
      <c r="Y9" s="283">
        <f>SUM(I9:P9,S9)*D9</f>
        <v>0</v>
      </c>
      <c r="Z9" s="87"/>
      <c r="AA9" s="77"/>
    </row>
    <row r="10" spans="1:27" ht="11.25" customHeight="1" thickBot="1">
      <c r="A10" s="85"/>
      <c r="B10" s="245" t="s">
        <v>35</v>
      </c>
      <c r="C10" s="292">
        <v>15</v>
      </c>
      <c r="D10" s="292">
        <f>0.453592*C10</f>
        <v>6.8038799999999995</v>
      </c>
      <c r="E10" s="359" t="s">
        <v>42</v>
      </c>
      <c r="F10" s="359" t="s">
        <v>43</v>
      </c>
      <c r="G10" s="313">
        <v>1</v>
      </c>
      <c r="H10" s="420">
        <v>232</v>
      </c>
      <c r="I10" s="521"/>
      <c r="J10" s="537"/>
      <c r="K10" s="552"/>
      <c r="L10" s="570"/>
      <c r="M10" s="581"/>
      <c r="N10" s="596"/>
      <c r="O10" s="613"/>
      <c r="P10" s="645"/>
      <c r="Q10" s="659"/>
      <c r="R10" s="197"/>
      <c r="S10" s="696"/>
      <c r="T10" s="86"/>
      <c r="U10" s="444">
        <f>SUM(I10:P10,S10)*H10</f>
        <v>0</v>
      </c>
      <c r="V10" s="480"/>
      <c r="W10" s="283">
        <f>SUM(I10:P10,S10)*G10</f>
        <v>0</v>
      </c>
      <c r="X10" s="480"/>
      <c r="Y10" s="283">
        <f>SUM(I10:P10,S10)*D10</f>
        <v>0</v>
      </c>
      <c r="Z10" s="87"/>
      <c r="AA10" s="77"/>
    </row>
    <row r="11" spans="1:27" ht="11.25" customHeight="1" thickBot="1">
      <c r="A11" s="85"/>
      <c r="B11" s="241" t="s">
        <v>44</v>
      </c>
      <c r="C11" s="293">
        <f>SUM(C7:C10)</f>
        <v>31.84</v>
      </c>
      <c r="D11" s="293">
        <f>0.453592*C11</f>
        <v>14.442369279999999</v>
      </c>
      <c r="E11" s="360" t="s">
        <v>45</v>
      </c>
      <c r="F11" s="360" t="s">
        <v>46</v>
      </c>
      <c r="G11" s="395">
        <f>SUM(G7:G10)</f>
        <v>16</v>
      </c>
      <c r="H11" s="420">
        <v>571</v>
      </c>
      <c r="I11" s="522"/>
      <c r="J11" s="538"/>
      <c r="K11" s="553"/>
      <c r="L11" s="571"/>
      <c r="M11" s="582"/>
      <c r="N11" s="597"/>
      <c r="O11" s="614"/>
      <c r="P11" s="646"/>
      <c r="Q11" s="659"/>
      <c r="R11" s="194"/>
      <c r="S11" s="697"/>
      <c r="T11" s="86"/>
      <c r="U11" s="444">
        <f>SUM(I11:P11,S11)*H11</f>
        <v>0</v>
      </c>
      <c r="V11" s="481"/>
      <c r="W11" s="502">
        <f>SUM(I11:P11,S11)*G11</f>
        <v>0</v>
      </c>
      <c r="X11" s="480"/>
      <c r="Y11" s="502">
        <f>SUM(I11:P11,S11)*D11</f>
        <v>0</v>
      </c>
      <c r="Z11" s="87"/>
      <c r="AA11" s="77"/>
    </row>
    <row r="12" spans="1:27" ht="11.25" customHeight="1" thickTop="1" thickBot="1">
      <c r="A12" s="88"/>
      <c r="B12" s="246"/>
      <c r="C12" s="294"/>
      <c r="D12" s="294"/>
      <c r="E12" s="246"/>
      <c r="F12" s="246"/>
      <c r="G12" s="246"/>
      <c r="H12" s="421"/>
      <c r="I12" s="198"/>
      <c r="J12" s="198"/>
      <c r="K12" s="198"/>
      <c r="L12" s="198"/>
      <c r="M12" s="198"/>
      <c r="N12" s="198"/>
      <c r="O12" s="615"/>
      <c r="P12" s="615"/>
      <c r="Q12" s="630"/>
      <c r="R12" s="225"/>
      <c r="S12" s="198"/>
      <c r="T12" s="89"/>
      <c r="U12" s="445"/>
      <c r="V12" s="482"/>
      <c r="W12" s="503"/>
      <c r="X12" s="484"/>
      <c r="Y12" s="504"/>
      <c r="Z12" s="77"/>
      <c r="AA12" s="77"/>
    </row>
    <row r="13" spans="1:27" ht="11.25" customHeight="1" thickTop="1" thickBot="1">
      <c r="A13" s="85"/>
      <c r="B13" s="243" t="s">
        <v>47</v>
      </c>
      <c r="C13" s="290">
        <v>3.96</v>
      </c>
      <c r="D13" s="298">
        <f>0.453592*C13</f>
        <v>1.7962243199999999</v>
      </c>
      <c r="E13" s="357" t="s">
        <v>48</v>
      </c>
      <c r="F13" s="357" t="s">
        <v>37</v>
      </c>
      <c r="G13" s="311">
        <v>5</v>
      </c>
      <c r="H13" s="420">
        <v>87</v>
      </c>
      <c r="I13" s="519"/>
      <c r="J13" s="535"/>
      <c r="K13" s="550"/>
      <c r="L13" s="568"/>
      <c r="M13" s="579"/>
      <c r="N13" s="594"/>
      <c r="O13" s="611"/>
      <c r="P13" s="643"/>
      <c r="Q13" s="659"/>
      <c r="R13" s="195"/>
      <c r="S13" s="694"/>
      <c r="T13" s="86"/>
      <c r="U13" s="443">
        <f>SUM(I13:P13,S13)*H13</f>
        <v>0</v>
      </c>
      <c r="V13" s="483"/>
      <c r="W13" s="501">
        <f>SUM(I13:P13,S13)*G13</f>
        <v>0</v>
      </c>
      <c r="X13" s="480"/>
      <c r="Y13" s="501">
        <f>SUM(I13:P13,S13)*D13</f>
        <v>0</v>
      </c>
      <c r="Z13" s="87"/>
      <c r="AA13" s="77"/>
    </row>
    <row r="14" spans="1:27" ht="11.25" customHeight="1" thickBot="1">
      <c r="A14" s="85"/>
      <c r="B14" s="244" t="s">
        <v>47</v>
      </c>
      <c r="C14" s="291">
        <v>7.8</v>
      </c>
      <c r="D14" s="291">
        <f>0.453592*C14</f>
        <v>3.5380175999999999</v>
      </c>
      <c r="E14" s="358" t="s">
        <v>49</v>
      </c>
      <c r="F14" s="358" t="s">
        <v>39</v>
      </c>
      <c r="G14" s="312">
        <v>5</v>
      </c>
      <c r="H14" s="420">
        <v>143</v>
      </c>
      <c r="I14" s="520"/>
      <c r="J14" s="536"/>
      <c r="K14" s="551"/>
      <c r="L14" s="569"/>
      <c r="M14" s="580"/>
      <c r="N14" s="595"/>
      <c r="O14" s="612"/>
      <c r="P14" s="644"/>
      <c r="Q14" s="659"/>
      <c r="R14" s="196"/>
      <c r="S14" s="695"/>
      <c r="T14" s="86"/>
      <c r="U14" s="444">
        <f>SUM(I14:P14,S14)*H14</f>
        <v>0</v>
      </c>
      <c r="V14" s="480"/>
      <c r="W14" s="283">
        <f>SUM(I14:P14,S14)*G14</f>
        <v>0</v>
      </c>
      <c r="X14" s="480"/>
      <c r="Y14" s="283">
        <f>SUM(I14:P14,S14)*D14</f>
        <v>0</v>
      </c>
      <c r="Z14" s="87"/>
      <c r="AA14" s="77"/>
    </row>
    <row r="15" spans="1:27" ht="11.25" customHeight="1" thickBot="1">
      <c r="A15" s="85"/>
      <c r="B15" s="245" t="s">
        <v>47</v>
      </c>
      <c r="C15" s="295">
        <v>12.82</v>
      </c>
      <c r="D15" s="292">
        <f>0.453592*C15</f>
        <v>5.8150494400000001</v>
      </c>
      <c r="E15" s="359" t="s">
        <v>50</v>
      </c>
      <c r="F15" s="359" t="s">
        <v>41</v>
      </c>
      <c r="G15" s="313">
        <v>5</v>
      </c>
      <c r="H15" s="420">
        <v>217</v>
      </c>
      <c r="I15" s="521"/>
      <c r="J15" s="537"/>
      <c r="K15" s="552"/>
      <c r="L15" s="570"/>
      <c r="M15" s="581"/>
      <c r="N15" s="596"/>
      <c r="O15" s="613"/>
      <c r="P15" s="645"/>
      <c r="Q15" s="659"/>
      <c r="R15" s="197"/>
      <c r="S15" s="696"/>
      <c r="T15" s="86"/>
      <c r="U15" s="444">
        <f>SUM(I15:P15,S15)*H15</f>
        <v>0</v>
      </c>
      <c r="V15" s="480"/>
      <c r="W15" s="283">
        <f>SUM(I15:P15,S15)*G15</f>
        <v>0</v>
      </c>
      <c r="X15" s="480"/>
      <c r="Y15" s="283">
        <f>SUM(I15:P15,S15)*D15</f>
        <v>0</v>
      </c>
      <c r="Z15" s="87"/>
      <c r="AA15" s="77"/>
    </row>
    <row r="16" spans="1:27" ht="11.25" customHeight="1" thickBot="1">
      <c r="A16" s="85"/>
      <c r="B16" s="241" t="s">
        <v>51</v>
      </c>
      <c r="C16" s="296">
        <f>SUM(C13:C15)</f>
        <v>24.58</v>
      </c>
      <c r="D16" s="293">
        <f>0.453592*C16</f>
        <v>11.149291359999999</v>
      </c>
      <c r="E16" s="356" t="s">
        <v>52</v>
      </c>
      <c r="F16" s="356" t="s">
        <v>46</v>
      </c>
      <c r="G16" s="314">
        <f>SUM(G13:G15)</f>
        <v>15</v>
      </c>
      <c r="H16" s="420">
        <v>447</v>
      </c>
      <c r="I16" s="522"/>
      <c r="J16" s="538"/>
      <c r="K16" s="553"/>
      <c r="L16" s="571"/>
      <c r="M16" s="582"/>
      <c r="N16" s="597"/>
      <c r="O16" s="614"/>
      <c r="P16" s="646"/>
      <c r="Q16" s="659"/>
      <c r="R16" s="194"/>
      <c r="S16" s="697"/>
      <c r="T16" s="86"/>
      <c r="U16" s="446">
        <f>SUM(I16:P16,S16)*H16</f>
        <v>0</v>
      </c>
      <c r="V16" s="480"/>
      <c r="W16" s="502">
        <f>SUM(I16:P16,S16)*G16</f>
        <v>0</v>
      </c>
      <c r="X16" s="480"/>
      <c r="Y16" s="502">
        <f>SUM(I16:P16,S16)*D16</f>
        <v>0</v>
      </c>
      <c r="Z16" s="87"/>
      <c r="AA16" s="77"/>
    </row>
    <row r="17" spans="1:27" ht="11.25" customHeight="1" thickTop="1" thickBot="1">
      <c r="A17" s="88"/>
      <c r="B17" s="246"/>
      <c r="C17" s="297"/>
      <c r="D17" s="297"/>
      <c r="E17" s="246"/>
      <c r="F17" s="246"/>
      <c r="G17" s="246"/>
      <c r="H17" s="421"/>
      <c r="I17" s="523"/>
      <c r="J17" s="198"/>
      <c r="K17" s="198"/>
      <c r="L17" s="198"/>
      <c r="M17" s="198"/>
      <c r="N17" s="198"/>
      <c r="O17" s="615"/>
      <c r="P17" s="615"/>
      <c r="Q17" s="630"/>
      <c r="R17" s="225"/>
      <c r="S17" s="198"/>
      <c r="T17" s="90"/>
      <c r="U17" s="447"/>
      <c r="V17" s="484"/>
      <c r="W17" s="504"/>
      <c r="X17" s="484"/>
      <c r="Y17" s="504"/>
      <c r="Z17" s="77"/>
      <c r="AA17" s="77"/>
    </row>
    <row r="18" spans="1:27" ht="11.25" customHeight="1" thickTop="1" thickBot="1">
      <c r="A18" s="85"/>
      <c r="B18" s="243" t="s">
        <v>53</v>
      </c>
      <c r="C18" s="298">
        <v>6.7</v>
      </c>
      <c r="D18" s="298">
        <f>0.453592*C18</f>
        <v>3.0390663999999998</v>
      </c>
      <c r="E18" s="357" t="s">
        <v>54</v>
      </c>
      <c r="F18" s="357" t="s">
        <v>39</v>
      </c>
      <c r="G18" s="311">
        <v>5</v>
      </c>
      <c r="H18" s="420">
        <v>137</v>
      </c>
      <c r="I18" s="520"/>
      <c r="J18" s="535"/>
      <c r="K18" s="550"/>
      <c r="L18" s="568"/>
      <c r="M18" s="579"/>
      <c r="N18" s="594"/>
      <c r="O18" s="611"/>
      <c r="P18" s="643"/>
      <c r="Q18" s="659"/>
      <c r="R18" s="195"/>
      <c r="S18" s="694"/>
      <c r="T18" s="86"/>
      <c r="U18" s="448">
        <f>SUM(I18:P18,S18)*H18</f>
        <v>0</v>
      </c>
      <c r="V18" s="485"/>
      <c r="W18" s="501">
        <f>SUM(I18:P18,S18)*G18</f>
        <v>0</v>
      </c>
      <c r="X18" s="480"/>
      <c r="Y18" s="501">
        <f>SUM(I18:P18,S18)*D18</f>
        <v>0</v>
      </c>
      <c r="Z18" s="87"/>
      <c r="AA18" s="77"/>
    </row>
    <row r="19" spans="1:27" ht="11.25" customHeight="1" thickBot="1">
      <c r="A19" s="85"/>
      <c r="B19" s="244" t="s">
        <v>53</v>
      </c>
      <c r="C19" s="291">
        <v>11.76</v>
      </c>
      <c r="D19" s="291">
        <f>0.453592*C19</f>
        <v>5.3342419200000002</v>
      </c>
      <c r="E19" s="358" t="s">
        <v>55</v>
      </c>
      <c r="F19" s="358" t="s">
        <v>41</v>
      </c>
      <c r="G19" s="312">
        <v>5</v>
      </c>
      <c r="H19" s="420">
        <v>205</v>
      </c>
      <c r="I19" s="520"/>
      <c r="J19" s="536"/>
      <c r="K19" s="551"/>
      <c r="L19" s="569"/>
      <c r="M19" s="580"/>
      <c r="N19" s="595"/>
      <c r="O19" s="612"/>
      <c r="P19" s="644"/>
      <c r="Q19" s="659"/>
      <c r="R19" s="196"/>
      <c r="S19" s="695"/>
      <c r="T19" s="86"/>
      <c r="U19" s="449">
        <f>SUM(I19:P19,S19)*H19</f>
        <v>0</v>
      </c>
      <c r="V19" s="485"/>
      <c r="W19" s="283">
        <f>SUM(I19:P19,S19)*G19</f>
        <v>0</v>
      </c>
      <c r="X19" s="480"/>
      <c r="Y19" s="283">
        <f>SUM(I19:P19,S19)*D19</f>
        <v>0</v>
      </c>
      <c r="Z19" s="87"/>
      <c r="AA19" s="77"/>
    </row>
    <row r="20" spans="1:27" ht="11.25" customHeight="1" thickBot="1">
      <c r="A20" s="85"/>
      <c r="B20" s="245" t="s">
        <v>53</v>
      </c>
      <c r="C20" s="292">
        <v>19.8</v>
      </c>
      <c r="D20" s="292">
        <f>0.453592*C20</f>
        <v>8.9811215999999998</v>
      </c>
      <c r="E20" s="359" t="s">
        <v>56</v>
      </c>
      <c r="F20" s="359" t="s">
        <v>57</v>
      </c>
      <c r="G20" s="313">
        <v>5</v>
      </c>
      <c r="H20" s="420">
        <v>313</v>
      </c>
      <c r="I20" s="521"/>
      <c r="J20" s="537"/>
      <c r="K20" s="552"/>
      <c r="L20" s="570"/>
      <c r="M20" s="581"/>
      <c r="N20" s="596"/>
      <c r="O20" s="613"/>
      <c r="P20" s="645"/>
      <c r="Q20" s="659"/>
      <c r="R20" s="197"/>
      <c r="S20" s="696"/>
      <c r="T20" s="86"/>
      <c r="U20" s="449">
        <f>SUM(I20:P20,S20)*H20</f>
        <v>0</v>
      </c>
      <c r="V20" s="485"/>
      <c r="W20" s="283">
        <f>SUM(I20:P20,S20)*G20</f>
        <v>0</v>
      </c>
      <c r="X20" s="480"/>
      <c r="Y20" s="283">
        <f>SUM(I20:P20,S20)*D20</f>
        <v>0</v>
      </c>
      <c r="Z20" s="87"/>
      <c r="AA20" s="77"/>
    </row>
    <row r="21" spans="1:27" ht="11.25" customHeight="1" thickBot="1">
      <c r="A21" s="85"/>
      <c r="B21" s="241" t="s">
        <v>58</v>
      </c>
      <c r="C21" s="293">
        <f>SUM(C18:C20)</f>
        <v>38.260000000000005</v>
      </c>
      <c r="D21" s="293">
        <f>0.453592*C21</f>
        <v>17.354429920000001</v>
      </c>
      <c r="E21" s="356" t="s">
        <v>59</v>
      </c>
      <c r="F21" s="356" t="s">
        <v>46</v>
      </c>
      <c r="G21" s="314">
        <f>SUM(G18:G20)</f>
        <v>15</v>
      </c>
      <c r="H21" s="420">
        <v>656</v>
      </c>
      <c r="I21" s="522"/>
      <c r="J21" s="538"/>
      <c r="K21" s="553"/>
      <c r="L21" s="571"/>
      <c r="M21" s="582"/>
      <c r="N21" s="597"/>
      <c r="O21" s="614"/>
      <c r="P21" s="646"/>
      <c r="Q21" s="659"/>
      <c r="R21" s="194"/>
      <c r="S21" s="697"/>
      <c r="T21" s="86"/>
      <c r="U21" s="450">
        <f>SUM(I21:P21,S21)*H21</f>
        <v>0</v>
      </c>
      <c r="V21" s="485"/>
      <c r="W21" s="502">
        <f>SUM(I21:P21,S21)*G21</f>
        <v>0</v>
      </c>
      <c r="X21" s="480"/>
      <c r="Y21" s="502">
        <f>SUM(I21:P21,S21)*D21</f>
        <v>0</v>
      </c>
      <c r="Z21" s="87"/>
      <c r="AA21" s="77"/>
    </row>
    <row r="22" spans="1:27" ht="11.25" customHeight="1" thickTop="1" thickBot="1">
      <c r="A22" s="88"/>
      <c r="B22" s="246"/>
      <c r="C22" s="294"/>
      <c r="D22" s="294"/>
      <c r="E22" s="246"/>
      <c r="F22" s="246"/>
      <c r="G22" s="246"/>
      <c r="H22" s="421"/>
      <c r="I22" s="198"/>
      <c r="J22" s="198"/>
      <c r="K22" s="198"/>
      <c r="L22" s="198"/>
      <c r="M22" s="198"/>
      <c r="N22" s="198"/>
      <c r="O22" s="615"/>
      <c r="P22" s="615"/>
      <c r="Q22" s="630"/>
      <c r="R22" s="225"/>
      <c r="S22" s="198"/>
      <c r="T22" s="90"/>
      <c r="U22" s="447"/>
      <c r="V22" s="484"/>
      <c r="W22" s="504"/>
      <c r="X22" s="484"/>
      <c r="Y22" s="504"/>
      <c r="Z22" s="77"/>
      <c r="AA22" s="77"/>
    </row>
    <row r="23" spans="1:27" ht="11.25" customHeight="1" thickTop="1" thickBot="1">
      <c r="A23" s="85"/>
      <c r="B23" s="243" t="s">
        <v>60</v>
      </c>
      <c r="C23" s="290">
        <v>1.24</v>
      </c>
      <c r="D23" s="298">
        <f t="shared" ref="D23:D31" si="0">0.453592*C23</f>
        <v>0.56245407999999997</v>
      </c>
      <c r="E23" s="357" t="s">
        <v>61</v>
      </c>
      <c r="F23" s="357" t="s">
        <v>62</v>
      </c>
      <c r="G23" s="311">
        <v>10</v>
      </c>
      <c r="H23" s="420">
        <v>60</v>
      </c>
      <c r="I23" s="519"/>
      <c r="J23" s="535"/>
      <c r="K23" s="550"/>
      <c r="L23" s="568"/>
      <c r="M23" s="579"/>
      <c r="N23" s="594"/>
      <c r="O23" s="616"/>
      <c r="P23" s="647"/>
      <c r="Q23" s="659"/>
      <c r="R23" s="195"/>
      <c r="S23" s="694"/>
      <c r="T23" s="91"/>
      <c r="U23" s="448">
        <f t="shared" ref="U23:U31" si="1">SUM(I23:P23,S23)*H23</f>
        <v>0</v>
      </c>
      <c r="V23" s="485"/>
      <c r="W23" s="501">
        <f>SUM(I23:P23,S23)*G23</f>
        <v>0</v>
      </c>
      <c r="X23" s="480"/>
      <c r="Y23" s="501">
        <f>SUM(I23:P23,S23)*D23</f>
        <v>0</v>
      </c>
      <c r="Z23" s="87"/>
      <c r="AA23" s="77"/>
    </row>
    <row r="24" spans="1:27" ht="11.25" customHeight="1" thickBot="1">
      <c r="A24" s="85"/>
      <c r="B24" s="244" t="s">
        <v>60</v>
      </c>
      <c r="C24" s="299">
        <v>3.45</v>
      </c>
      <c r="D24" s="291">
        <f t="shared" si="0"/>
        <v>1.5648924</v>
      </c>
      <c r="E24" s="358" t="s">
        <v>63</v>
      </c>
      <c r="F24" s="358" t="s">
        <v>37</v>
      </c>
      <c r="G24" s="312">
        <v>5</v>
      </c>
      <c r="H24" s="420">
        <v>80</v>
      </c>
      <c r="I24" s="520"/>
      <c r="J24" s="536"/>
      <c r="K24" s="551"/>
      <c r="L24" s="569"/>
      <c r="M24" s="580"/>
      <c r="N24" s="595"/>
      <c r="O24" s="617"/>
      <c r="P24" s="648"/>
      <c r="Q24" s="659"/>
      <c r="R24" s="196"/>
      <c r="S24" s="695"/>
      <c r="T24" s="86"/>
      <c r="U24" s="449">
        <f t="shared" si="1"/>
        <v>0</v>
      </c>
      <c r="V24" s="485"/>
      <c r="W24" s="283">
        <f>SUM(I24:P24,S24)*G24</f>
        <v>0</v>
      </c>
      <c r="X24" s="480"/>
      <c r="Y24" s="283">
        <f>SUM(I24:P24,S24)*D24</f>
        <v>0</v>
      </c>
      <c r="Z24" s="87"/>
      <c r="AA24" s="77"/>
    </row>
    <row r="25" spans="1:27" ht="11.25" customHeight="1" thickBot="1">
      <c r="A25" s="85"/>
      <c r="B25" s="244" t="s">
        <v>60</v>
      </c>
      <c r="C25" s="299">
        <v>3.02</v>
      </c>
      <c r="D25" s="291">
        <f t="shared" si="0"/>
        <v>1.36984784</v>
      </c>
      <c r="E25" s="358" t="s">
        <v>64</v>
      </c>
      <c r="F25" s="358" t="s">
        <v>39</v>
      </c>
      <c r="G25" s="312">
        <v>5</v>
      </c>
      <c r="H25" s="420">
        <v>87</v>
      </c>
      <c r="I25" s="520"/>
      <c r="J25" s="536"/>
      <c r="K25" s="551"/>
      <c r="L25" s="569"/>
      <c r="M25" s="580"/>
      <c r="N25" s="595"/>
      <c r="O25" s="617"/>
      <c r="P25" s="648"/>
      <c r="Q25" s="659"/>
      <c r="R25" s="196"/>
      <c r="S25" s="695"/>
      <c r="T25" s="86"/>
      <c r="U25" s="449">
        <f t="shared" si="1"/>
        <v>0</v>
      </c>
      <c r="V25" s="485"/>
      <c r="W25" s="283">
        <f>SUM(I25:P25,S25)*G25</f>
        <v>0</v>
      </c>
      <c r="X25" s="480"/>
      <c r="Y25" s="283">
        <f>SUM(I25:P25,S25)*D25</f>
        <v>0</v>
      </c>
      <c r="Z25" s="87"/>
      <c r="AA25" s="77"/>
    </row>
    <row r="26" spans="1:27" ht="11.25" customHeight="1" thickBot="1">
      <c r="A26" s="85"/>
      <c r="B26" s="244" t="s">
        <v>60</v>
      </c>
      <c r="C26" s="299">
        <v>6.44</v>
      </c>
      <c r="D26" s="291">
        <f t="shared" si="0"/>
        <v>2.9211324800000003</v>
      </c>
      <c r="E26" s="358" t="s">
        <v>65</v>
      </c>
      <c r="F26" s="358" t="s">
        <v>41</v>
      </c>
      <c r="G26" s="312">
        <v>5</v>
      </c>
      <c r="H26" s="420">
        <v>133</v>
      </c>
      <c r="I26" s="520"/>
      <c r="J26" s="536"/>
      <c r="K26" s="551"/>
      <c r="L26" s="569"/>
      <c r="M26" s="580"/>
      <c r="N26" s="595"/>
      <c r="O26" s="617"/>
      <c r="P26" s="648"/>
      <c r="Q26" s="659"/>
      <c r="R26" s="196"/>
      <c r="S26" s="695"/>
      <c r="T26" s="86"/>
      <c r="U26" s="449">
        <f t="shared" si="1"/>
        <v>0</v>
      </c>
      <c r="V26" s="485"/>
      <c r="W26" s="283">
        <f>SUM(I26:P26,S26)*G26</f>
        <v>0</v>
      </c>
      <c r="X26" s="480"/>
      <c r="Y26" s="283">
        <f>SUM(I26:P26,S26)*D26</f>
        <v>0</v>
      </c>
      <c r="Z26" s="87"/>
      <c r="AA26" s="77"/>
    </row>
    <row r="27" spans="1:27" ht="11.25" customHeight="1" thickBot="1">
      <c r="A27" s="85"/>
      <c r="B27" s="244" t="s">
        <v>60</v>
      </c>
      <c r="C27" s="291">
        <v>13.5</v>
      </c>
      <c r="D27" s="291">
        <f t="shared" si="0"/>
        <v>6.1234919999999997</v>
      </c>
      <c r="E27" s="358" t="s">
        <v>66</v>
      </c>
      <c r="F27" s="358" t="s">
        <v>57</v>
      </c>
      <c r="G27" s="312">
        <v>5</v>
      </c>
      <c r="H27" s="420">
        <v>228</v>
      </c>
      <c r="I27" s="520"/>
      <c r="J27" s="536"/>
      <c r="K27" s="551"/>
      <c r="L27" s="569"/>
      <c r="M27" s="580"/>
      <c r="N27" s="595"/>
      <c r="O27" s="617"/>
      <c r="P27" s="648"/>
      <c r="Q27" s="659"/>
      <c r="R27" s="196"/>
      <c r="S27" s="695"/>
      <c r="T27" s="86"/>
      <c r="U27" s="449">
        <f t="shared" si="1"/>
        <v>0</v>
      </c>
      <c r="V27" s="485"/>
      <c r="W27" s="283">
        <f>SUM(I27:P27,S27)*G27</f>
        <v>0</v>
      </c>
      <c r="X27" s="480"/>
      <c r="Y27" s="283">
        <f>SUM(I27:P27,S27)*D27</f>
        <v>0</v>
      </c>
      <c r="Z27" s="87"/>
      <c r="AA27" s="77"/>
    </row>
    <row r="28" spans="1:27" ht="11.25" customHeight="1" thickBot="1">
      <c r="A28" s="85"/>
      <c r="B28" s="244" t="s">
        <v>60</v>
      </c>
      <c r="C28" s="291">
        <v>9.5</v>
      </c>
      <c r="D28" s="291">
        <f t="shared" si="0"/>
        <v>4.3091239999999997</v>
      </c>
      <c r="E28" s="358" t="s">
        <v>67</v>
      </c>
      <c r="F28" s="358" t="s">
        <v>68</v>
      </c>
      <c r="G28" s="312">
        <v>1</v>
      </c>
      <c r="H28" s="420">
        <v>161</v>
      </c>
      <c r="I28" s="520"/>
      <c r="J28" s="536"/>
      <c r="K28" s="551"/>
      <c r="L28" s="569"/>
      <c r="M28" s="580"/>
      <c r="N28" s="595"/>
      <c r="O28" s="617"/>
      <c r="P28" s="648"/>
      <c r="Q28" s="659"/>
      <c r="R28" s="196"/>
      <c r="S28" s="695"/>
      <c r="T28" s="86"/>
      <c r="U28" s="449">
        <f t="shared" si="1"/>
        <v>0</v>
      </c>
      <c r="V28" s="485"/>
      <c r="W28" s="283">
        <f>SUM(I28:P28,S28)*G28</f>
        <v>0</v>
      </c>
      <c r="X28" s="480"/>
      <c r="Y28" s="283">
        <f>SUM(I28:P28,S28)*D28</f>
        <v>0</v>
      </c>
      <c r="Z28" s="87"/>
      <c r="AA28" s="77"/>
    </row>
    <row r="29" spans="1:27" ht="11.25" customHeight="1" thickBot="1">
      <c r="A29" s="85"/>
      <c r="B29" s="244" t="s">
        <v>60</v>
      </c>
      <c r="C29" s="299">
        <v>9.42</v>
      </c>
      <c r="D29" s="291">
        <f t="shared" si="0"/>
        <v>4.2728366399999995</v>
      </c>
      <c r="E29" s="358" t="s">
        <v>69</v>
      </c>
      <c r="F29" s="358" t="s">
        <v>70</v>
      </c>
      <c r="G29" s="312">
        <v>1</v>
      </c>
      <c r="H29" s="420">
        <v>160</v>
      </c>
      <c r="I29" s="520"/>
      <c r="J29" s="536"/>
      <c r="K29" s="551"/>
      <c r="L29" s="569"/>
      <c r="M29" s="580"/>
      <c r="N29" s="595"/>
      <c r="O29" s="617"/>
      <c r="P29" s="648"/>
      <c r="Q29" s="659"/>
      <c r="R29" s="196"/>
      <c r="S29" s="695"/>
      <c r="T29" s="86"/>
      <c r="U29" s="449">
        <f t="shared" si="1"/>
        <v>0</v>
      </c>
      <c r="V29" s="485"/>
      <c r="W29" s="283">
        <f>SUM(I29:P29,S29)*G29</f>
        <v>0</v>
      </c>
      <c r="X29" s="480"/>
      <c r="Y29" s="283">
        <f>SUM(I29:P29,S29)*D29</f>
        <v>0</v>
      </c>
      <c r="Z29" s="87"/>
      <c r="AA29" s="77"/>
    </row>
    <row r="30" spans="1:27" ht="11.25" customHeight="1" thickBot="1">
      <c r="A30" s="85"/>
      <c r="B30" s="245" t="s">
        <v>60</v>
      </c>
      <c r="C30" s="295">
        <v>14.86</v>
      </c>
      <c r="D30" s="292">
        <f t="shared" si="0"/>
        <v>6.7403771199999998</v>
      </c>
      <c r="E30" s="359" t="s">
        <v>71</v>
      </c>
      <c r="F30" s="359" t="s">
        <v>43</v>
      </c>
      <c r="G30" s="313">
        <v>1</v>
      </c>
      <c r="H30" s="420">
        <v>229</v>
      </c>
      <c r="I30" s="521"/>
      <c r="J30" s="537"/>
      <c r="K30" s="552"/>
      <c r="L30" s="570"/>
      <c r="M30" s="581"/>
      <c r="N30" s="596"/>
      <c r="O30" s="618"/>
      <c r="P30" s="649"/>
      <c r="Q30" s="659"/>
      <c r="R30" s="197"/>
      <c r="S30" s="696"/>
      <c r="T30" s="86"/>
      <c r="U30" s="449">
        <f t="shared" si="1"/>
        <v>0</v>
      </c>
      <c r="V30" s="485"/>
      <c r="W30" s="283">
        <f>SUM(I30:P30,S30)*G30</f>
        <v>0</v>
      </c>
      <c r="X30" s="480"/>
      <c r="Y30" s="283">
        <f>SUM(I30:P30,S30)*D30</f>
        <v>0</v>
      </c>
      <c r="Z30" s="87"/>
      <c r="AA30" s="77"/>
    </row>
    <row r="31" spans="1:27" ht="11.25" customHeight="1" thickBot="1">
      <c r="A31" s="85"/>
      <c r="B31" s="241" t="s">
        <v>72</v>
      </c>
      <c r="C31" s="296">
        <f>SUM(C23:C30)</f>
        <v>61.430000000000007</v>
      </c>
      <c r="D31" s="293">
        <f t="shared" si="0"/>
        <v>27.864156560000001</v>
      </c>
      <c r="E31" s="360" t="s">
        <v>73</v>
      </c>
      <c r="F31" s="360" t="s">
        <v>46</v>
      </c>
      <c r="G31" s="296">
        <f>SUM(G23:G30)</f>
        <v>33</v>
      </c>
      <c r="H31" s="420">
        <v>1139</v>
      </c>
      <c r="I31" s="522"/>
      <c r="J31" s="538"/>
      <c r="K31" s="553"/>
      <c r="L31" s="571"/>
      <c r="M31" s="582"/>
      <c r="N31" s="597"/>
      <c r="O31" s="619"/>
      <c r="P31" s="650"/>
      <c r="Q31" s="659"/>
      <c r="R31" s="194"/>
      <c r="S31" s="697"/>
      <c r="T31" s="86"/>
      <c r="U31" s="450">
        <f t="shared" si="1"/>
        <v>0</v>
      </c>
      <c r="V31" s="485"/>
      <c r="W31" s="502">
        <f>SUM(I31:P31,S31)*G31</f>
        <v>0</v>
      </c>
      <c r="X31" s="480"/>
      <c r="Y31" s="502">
        <f>SUM(I31:P31,S31)*D31</f>
        <v>0</v>
      </c>
      <c r="Z31" s="87"/>
      <c r="AA31" s="77"/>
    </row>
    <row r="32" spans="1:27" ht="11.25" customHeight="1" thickTop="1" thickBot="1">
      <c r="A32" s="88"/>
      <c r="B32" s="246"/>
      <c r="C32" s="297"/>
      <c r="D32" s="297"/>
      <c r="E32" s="246"/>
      <c r="F32" s="246"/>
      <c r="G32" s="246"/>
      <c r="H32" s="421"/>
      <c r="I32" s="198"/>
      <c r="J32" s="198"/>
      <c r="K32" s="198"/>
      <c r="L32" s="198"/>
      <c r="M32" s="198"/>
      <c r="N32" s="198"/>
      <c r="O32" s="615"/>
      <c r="P32" s="615"/>
      <c r="Q32" s="630"/>
      <c r="R32" s="225"/>
      <c r="S32" s="198"/>
      <c r="T32" s="90"/>
      <c r="U32" s="447"/>
      <c r="V32" s="484"/>
      <c r="W32" s="504"/>
      <c r="X32" s="484"/>
      <c r="Y32" s="504"/>
      <c r="Z32" s="77"/>
      <c r="AA32" s="77"/>
    </row>
    <row r="33" spans="1:27" ht="11.25" customHeight="1" thickTop="1" thickBot="1">
      <c r="A33" s="85"/>
      <c r="B33" s="243" t="s">
        <v>74</v>
      </c>
      <c r="C33" s="290">
        <v>2.34</v>
      </c>
      <c r="D33" s="298">
        <f t="shared" ref="D33:D41" si="2">0.453592*C33</f>
        <v>1.06140528</v>
      </c>
      <c r="E33" s="357" t="s">
        <v>75</v>
      </c>
      <c r="F33" s="357" t="s">
        <v>37</v>
      </c>
      <c r="G33" s="311">
        <v>5</v>
      </c>
      <c r="H33" s="420">
        <v>64</v>
      </c>
      <c r="I33" s="519"/>
      <c r="J33" s="535"/>
      <c r="K33" s="550"/>
      <c r="L33" s="568"/>
      <c r="M33" s="579"/>
      <c r="N33" s="594"/>
      <c r="O33" s="616"/>
      <c r="P33" s="647"/>
      <c r="Q33" s="659"/>
      <c r="R33" s="195"/>
      <c r="S33" s="694"/>
      <c r="T33" s="86"/>
      <c r="U33" s="448">
        <f t="shared" ref="U33:U41" si="3">SUM(I33:P33,S33)*H33</f>
        <v>0</v>
      </c>
      <c r="V33" s="485"/>
      <c r="W33" s="501">
        <f>SUM(I33:P33,S33)*G33</f>
        <v>0</v>
      </c>
      <c r="X33" s="480"/>
      <c r="Y33" s="501">
        <f>SUM(I33:P33,S33)*D33</f>
        <v>0</v>
      </c>
      <c r="Z33" s="87"/>
      <c r="AA33" s="77"/>
    </row>
    <row r="34" spans="1:27" ht="11.25" customHeight="1" thickBot="1">
      <c r="A34" s="85"/>
      <c r="B34" s="244" t="s">
        <v>74</v>
      </c>
      <c r="C34" s="299">
        <v>4.82</v>
      </c>
      <c r="D34" s="291">
        <f t="shared" si="2"/>
        <v>2.1863134400000002</v>
      </c>
      <c r="E34" s="358" t="s">
        <v>76</v>
      </c>
      <c r="F34" s="358" t="s">
        <v>39</v>
      </c>
      <c r="G34" s="312">
        <v>5</v>
      </c>
      <c r="H34" s="420">
        <v>99</v>
      </c>
      <c r="I34" s="520"/>
      <c r="J34" s="536"/>
      <c r="K34" s="551"/>
      <c r="L34" s="569"/>
      <c r="M34" s="580"/>
      <c r="N34" s="595"/>
      <c r="O34" s="617"/>
      <c r="P34" s="648"/>
      <c r="Q34" s="659"/>
      <c r="R34" s="196"/>
      <c r="S34" s="695"/>
      <c r="T34" s="86"/>
      <c r="U34" s="449">
        <f t="shared" si="3"/>
        <v>0</v>
      </c>
      <c r="V34" s="485"/>
      <c r="W34" s="283">
        <f>SUM(I34:P34,S34)*G34</f>
        <v>0</v>
      </c>
      <c r="X34" s="480"/>
      <c r="Y34" s="283">
        <f>SUM(I34:P34,S34)*D34</f>
        <v>0</v>
      </c>
      <c r="Z34" s="87"/>
      <c r="AA34" s="77"/>
    </row>
    <row r="35" spans="1:27" ht="11.25" customHeight="1" thickBot="1">
      <c r="A35" s="85"/>
      <c r="B35" s="244" t="s">
        <v>74</v>
      </c>
      <c r="C35" s="299">
        <v>8.36</v>
      </c>
      <c r="D35" s="291">
        <f t="shared" si="2"/>
        <v>3.7920291199999996</v>
      </c>
      <c r="E35" s="358" t="s">
        <v>77</v>
      </c>
      <c r="F35" s="358" t="s">
        <v>41</v>
      </c>
      <c r="G35" s="312">
        <v>5</v>
      </c>
      <c r="H35" s="420">
        <v>157</v>
      </c>
      <c r="I35" s="520"/>
      <c r="J35" s="536"/>
      <c r="K35" s="551"/>
      <c r="L35" s="569"/>
      <c r="M35" s="580"/>
      <c r="N35" s="595"/>
      <c r="O35" s="617"/>
      <c r="P35" s="648"/>
      <c r="Q35" s="659"/>
      <c r="R35" s="196"/>
      <c r="S35" s="695"/>
      <c r="T35" s="86"/>
      <c r="U35" s="449">
        <f t="shared" si="3"/>
        <v>0</v>
      </c>
      <c r="V35" s="485"/>
      <c r="W35" s="283">
        <f>SUM(I35:P35,S35)*G35</f>
        <v>0</v>
      </c>
      <c r="X35" s="480"/>
      <c r="Y35" s="283">
        <f>SUM(I35:P35,S35)*D35</f>
        <v>0</v>
      </c>
      <c r="Z35" s="87"/>
      <c r="AA35" s="77"/>
    </row>
    <row r="36" spans="1:27" ht="11.25" customHeight="1" thickBot="1">
      <c r="A36" s="85"/>
      <c r="B36" s="244" t="s">
        <v>74</v>
      </c>
      <c r="C36" s="299">
        <v>22.14</v>
      </c>
      <c r="D36" s="291">
        <f t="shared" si="2"/>
        <v>10.04252688</v>
      </c>
      <c r="E36" s="358" t="s">
        <v>78</v>
      </c>
      <c r="F36" s="358" t="s">
        <v>57</v>
      </c>
      <c r="G36" s="312">
        <v>5</v>
      </c>
      <c r="H36" s="420">
        <v>345</v>
      </c>
      <c r="I36" s="520"/>
      <c r="J36" s="536"/>
      <c r="K36" s="551"/>
      <c r="L36" s="569"/>
      <c r="M36" s="580"/>
      <c r="N36" s="595"/>
      <c r="O36" s="617"/>
      <c r="P36" s="648"/>
      <c r="Q36" s="659"/>
      <c r="R36" s="196"/>
      <c r="S36" s="695"/>
      <c r="T36" s="86"/>
      <c r="U36" s="449">
        <f t="shared" si="3"/>
        <v>0</v>
      </c>
      <c r="V36" s="485"/>
      <c r="W36" s="283">
        <f>SUM(I36:P36,S36)*G36</f>
        <v>0</v>
      </c>
      <c r="X36" s="480"/>
      <c r="Y36" s="283">
        <f>SUM(I36:P36,S36)*D36</f>
        <v>0</v>
      </c>
      <c r="Z36" s="87"/>
      <c r="AA36" s="77"/>
    </row>
    <row r="37" spans="1:27" ht="11.25" customHeight="1" thickBot="1">
      <c r="A37" s="85"/>
      <c r="B37" s="244" t="s">
        <v>74</v>
      </c>
      <c r="C37" s="291">
        <v>6.8</v>
      </c>
      <c r="D37" s="291">
        <f t="shared" si="2"/>
        <v>3.0844255999999999</v>
      </c>
      <c r="E37" s="358" t="s">
        <v>79</v>
      </c>
      <c r="F37" s="358" t="s">
        <v>68</v>
      </c>
      <c r="G37" s="312">
        <v>1</v>
      </c>
      <c r="H37" s="420">
        <v>135</v>
      </c>
      <c r="I37" s="520"/>
      <c r="J37" s="536"/>
      <c r="K37" s="551"/>
      <c r="L37" s="569"/>
      <c r="M37" s="580"/>
      <c r="N37" s="595"/>
      <c r="O37" s="617"/>
      <c r="P37" s="648"/>
      <c r="Q37" s="659"/>
      <c r="R37" s="196"/>
      <c r="S37" s="695"/>
      <c r="T37" s="86"/>
      <c r="U37" s="449">
        <f t="shared" si="3"/>
        <v>0</v>
      </c>
      <c r="V37" s="485"/>
      <c r="W37" s="283">
        <f>SUM(I37:P37,S37)*G37</f>
        <v>0</v>
      </c>
      <c r="X37" s="480"/>
      <c r="Y37" s="283">
        <f>SUM(I37:P37,S37)*D37</f>
        <v>0</v>
      </c>
      <c r="Z37" s="87"/>
      <c r="AA37" s="77"/>
    </row>
    <row r="38" spans="1:27" ht="11.25" customHeight="1" thickBot="1">
      <c r="A38" s="85"/>
      <c r="B38" s="244" t="s">
        <v>74</v>
      </c>
      <c r="C38" s="291">
        <v>10.6</v>
      </c>
      <c r="D38" s="291">
        <f t="shared" si="2"/>
        <v>4.8080752000000002</v>
      </c>
      <c r="E38" s="358" t="s">
        <v>80</v>
      </c>
      <c r="F38" s="358" t="s">
        <v>70</v>
      </c>
      <c r="G38" s="312">
        <v>1</v>
      </c>
      <c r="H38" s="420">
        <v>185</v>
      </c>
      <c r="I38" s="520"/>
      <c r="J38" s="536"/>
      <c r="K38" s="551"/>
      <c r="L38" s="569"/>
      <c r="M38" s="580"/>
      <c r="N38" s="595"/>
      <c r="O38" s="617"/>
      <c r="P38" s="648"/>
      <c r="Q38" s="659"/>
      <c r="R38" s="196"/>
      <c r="S38" s="695"/>
      <c r="T38" s="86"/>
      <c r="U38" s="449">
        <f t="shared" si="3"/>
        <v>0</v>
      </c>
      <c r="V38" s="485"/>
      <c r="W38" s="283">
        <f>SUM(I38:P38,S38)*G38</f>
        <v>0</v>
      </c>
      <c r="X38" s="480"/>
      <c r="Y38" s="283">
        <f>SUM(I38:P38,S38)*D38</f>
        <v>0</v>
      </c>
      <c r="Z38" s="87"/>
      <c r="AA38" s="77"/>
    </row>
    <row r="39" spans="1:27" ht="11.25" customHeight="1" thickBot="1">
      <c r="A39" s="85"/>
      <c r="B39" s="244" t="s">
        <v>74</v>
      </c>
      <c r="C39" s="291">
        <v>19</v>
      </c>
      <c r="D39" s="291">
        <f t="shared" si="2"/>
        <v>8.6182479999999995</v>
      </c>
      <c r="E39" s="358" t="s">
        <v>81</v>
      </c>
      <c r="F39" s="358" t="s">
        <v>82</v>
      </c>
      <c r="G39" s="312">
        <v>1</v>
      </c>
      <c r="H39" s="420">
        <v>285</v>
      </c>
      <c r="I39" s="520"/>
      <c r="J39" s="536"/>
      <c r="K39" s="551"/>
      <c r="L39" s="569"/>
      <c r="M39" s="580"/>
      <c r="N39" s="595"/>
      <c r="O39" s="617"/>
      <c r="P39" s="648"/>
      <c r="Q39" s="659"/>
      <c r="R39" s="196"/>
      <c r="S39" s="695"/>
      <c r="T39" s="86"/>
      <c r="U39" s="449">
        <f t="shared" si="3"/>
        <v>0</v>
      </c>
      <c r="V39" s="485"/>
      <c r="W39" s="283">
        <f>SUM(I39:P39,S39)*G39</f>
        <v>0</v>
      </c>
      <c r="X39" s="480"/>
      <c r="Y39" s="283">
        <f>SUM(I39:P39,S39)*D39</f>
        <v>0</v>
      </c>
      <c r="Z39" s="87"/>
      <c r="AA39" s="77"/>
    </row>
    <row r="40" spans="1:27" ht="11.25" customHeight="1" thickBot="1">
      <c r="A40" s="85"/>
      <c r="B40" s="245" t="s">
        <v>74</v>
      </c>
      <c r="C40" s="292">
        <v>30.9</v>
      </c>
      <c r="D40" s="292">
        <f t="shared" si="2"/>
        <v>14.015992799999999</v>
      </c>
      <c r="E40" s="359" t="s">
        <v>83</v>
      </c>
      <c r="F40" s="359" t="s">
        <v>84</v>
      </c>
      <c r="G40" s="313">
        <v>1</v>
      </c>
      <c r="H40" s="420">
        <v>447</v>
      </c>
      <c r="I40" s="521"/>
      <c r="J40" s="537"/>
      <c r="K40" s="552"/>
      <c r="L40" s="570"/>
      <c r="M40" s="581"/>
      <c r="N40" s="596"/>
      <c r="O40" s="618"/>
      <c r="P40" s="649"/>
      <c r="Q40" s="659"/>
      <c r="R40" s="197"/>
      <c r="S40" s="696"/>
      <c r="T40" s="86"/>
      <c r="U40" s="449">
        <f t="shared" si="3"/>
        <v>0</v>
      </c>
      <c r="V40" s="485"/>
      <c r="W40" s="283">
        <f>SUM(I40:P40,S40)*G40</f>
        <v>0</v>
      </c>
      <c r="X40" s="480"/>
      <c r="Y40" s="283">
        <f>SUM(I40:P40,S40)*D40</f>
        <v>0</v>
      </c>
      <c r="Z40" s="87"/>
      <c r="AA40" s="77"/>
    </row>
    <row r="41" spans="1:27" ht="11.25" customHeight="1" thickBot="1">
      <c r="A41" s="85"/>
      <c r="B41" s="241" t="s">
        <v>85</v>
      </c>
      <c r="C41" s="293">
        <f>SUM(C33:C40)</f>
        <v>104.96000000000001</v>
      </c>
      <c r="D41" s="293">
        <f t="shared" si="2"/>
        <v>47.609016320000002</v>
      </c>
      <c r="E41" s="360" t="s">
        <v>86</v>
      </c>
      <c r="F41" s="360" t="s">
        <v>46</v>
      </c>
      <c r="G41" s="395">
        <f>SUM(G33:G40)</f>
        <v>24</v>
      </c>
      <c r="H41" s="420">
        <v>1717</v>
      </c>
      <c r="I41" s="522"/>
      <c r="J41" s="538"/>
      <c r="K41" s="553"/>
      <c r="L41" s="571"/>
      <c r="M41" s="582"/>
      <c r="N41" s="597"/>
      <c r="O41" s="619"/>
      <c r="P41" s="650"/>
      <c r="Q41" s="659"/>
      <c r="R41" s="194"/>
      <c r="S41" s="697"/>
      <c r="T41" s="86"/>
      <c r="U41" s="450">
        <f t="shared" si="3"/>
        <v>0</v>
      </c>
      <c r="V41" s="485"/>
      <c r="W41" s="502">
        <f>SUM(I41:P41,S41)*G41</f>
        <v>0</v>
      </c>
      <c r="X41" s="480"/>
      <c r="Y41" s="502">
        <f>SUM(I41:P41,S41)*D41</f>
        <v>0</v>
      </c>
      <c r="Z41" s="87"/>
      <c r="AA41" s="77"/>
    </row>
    <row r="42" spans="1:27" ht="11.25" customHeight="1" thickTop="1" thickBot="1">
      <c r="A42" s="88"/>
      <c r="B42" s="246"/>
      <c r="C42" s="294"/>
      <c r="D42" s="294"/>
      <c r="E42" s="246"/>
      <c r="F42" s="246"/>
      <c r="G42" s="246"/>
      <c r="H42" s="421"/>
      <c r="I42" s="198"/>
      <c r="J42" s="198"/>
      <c r="K42" s="198"/>
      <c r="L42" s="198"/>
      <c r="M42" s="198"/>
      <c r="N42" s="198"/>
      <c r="O42" s="615"/>
      <c r="P42" s="615"/>
      <c r="Q42" s="630"/>
      <c r="R42" s="225"/>
      <c r="S42" s="198"/>
      <c r="T42" s="90"/>
      <c r="U42" s="447"/>
      <c r="V42" s="484"/>
      <c r="W42" s="504"/>
      <c r="X42" s="484"/>
      <c r="Y42" s="504"/>
      <c r="Z42" s="77"/>
      <c r="AA42" s="77"/>
    </row>
    <row r="43" spans="1:27" ht="11.25" customHeight="1" thickTop="1" thickBot="1">
      <c r="A43" s="85"/>
      <c r="B43" s="243" t="s">
        <v>87</v>
      </c>
      <c r="C43" s="298">
        <v>1.3</v>
      </c>
      <c r="D43" s="298">
        <f t="shared" ref="D43:D48" si="4">0.453592*C43</f>
        <v>0.58966960000000002</v>
      </c>
      <c r="E43" s="357" t="s">
        <v>88</v>
      </c>
      <c r="F43" s="357" t="s">
        <v>62</v>
      </c>
      <c r="G43" s="311">
        <v>10</v>
      </c>
      <c r="H43" s="420">
        <v>61</v>
      </c>
      <c r="I43" s="519"/>
      <c r="J43" s="535"/>
      <c r="K43" s="550"/>
      <c r="L43" s="568"/>
      <c r="M43" s="579"/>
      <c r="N43" s="594"/>
      <c r="O43" s="616"/>
      <c r="P43" s="647"/>
      <c r="Q43" s="659"/>
      <c r="R43" s="195"/>
      <c r="S43" s="694"/>
      <c r="T43" s="86"/>
      <c r="U43" s="448">
        <f t="shared" ref="U43:U48" si="5">SUM(I43:P43,S43)*H43</f>
        <v>0</v>
      </c>
      <c r="V43" s="485"/>
      <c r="W43" s="501">
        <f>SUM(I43:P43,S43)*G43</f>
        <v>0</v>
      </c>
      <c r="X43" s="480"/>
      <c r="Y43" s="501">
        <f>SUM(I43:P43,S43)*D43</f>
        <v>0</v>
      </c>
      <c r="Z43" s="87"/>
      <c r="AA43" s="77"/>
    </row>
    <row r="44" spans="1:27" ht="11.25" customHeight="1" thickBot="1">
      <c r="A44" s="85"/>
      <c r="B44" s="244" t="s">
        <v>87</v>
      </c>
      <c r="C44" s="291">
        <v>2.3199999999999998</v>
      </c>
      <c r="D44" s="291">
        <f t="shared" si="4"/>
        <v>1.05233344</v>
      </c>
      <c r="E44" s="358" t="s">
        <v>89</v>
      </c>
      <c r="F44" s="358" t="s">
        <v>90</v>
      </c>
      <c r="G44" s="312">
        <v>10</v>
      </c>
      <c r="H44" s="420">
        <v>75</v>
      </c>
      <c r="I44" s="520"/>
      <c r="J44" s="536"/>
      <c r="K44" s="551"/>
      <c r="L44" s="569"/>
      <c r="M44" s="580"/>
      <c r="N44" s="595"/>
      <c r="O44" s="617"/>
      <c r="P44" s="648"/>
      <c r="Q44" s="659"/>
      <c r="R44" s="196"/>
      <c r="S44" s="695"/>
      <c r="T44" s="86"/>
      <c r="U44" s="449">
        <f t="shared" si="5"/>
        <v>0</v>
      </c>
      <c r="V44" s="485"/>
      <c r="W44" s="283">
        <f>SUM(I44:P44,S44)*G44</f>
        <v>0</v>
      </c>
      <c r="X44" s="480"/>
      <c r="Y44" s="283">
        <f>SUM(I44:P44,S44)*D44</f>
        <v>0</v>
      </c>
      <c r="Z44" s="87"/>
      <c r="AA44" s="77"/>
    </row>
    <row r="45" spans="1:27" ht="11.25" customHeight="1" thickBot="1">
      <c r="A45" s="85"/>
      <c r="B45" s="244" t="s">
        <v>87</v>
      </c>
      <c r="C45" s="291">
        <v>2.9</v>
      </c>
      <c r="D45" s="291">
        <f t="shared" si="4"/>
        <v>1.3154167999999999</v>
      </c>
      <c r="E45" s="358" t="s">
        <v>91</v>
      </c>
      <c r="F45" s="358" t="s">
        <v>37</v>
      </c>
      <c r="G45" s="312">
        <v>10</v>
      </c>
      <c r="H45" s="420">
        <v>83</v>
      </c>
      <c r="I45" s="520"/>
      <c r="J45" s="536"/>
      <c r="K45" s="551"/>
      <c r="L45" s="569"/>
      <c r="M45" s="580"/>
      <c r="N45" s="595"/>
      <c r="O45" s="617"/>
      <c r="P45" s="648"/>
      <c r="Q45" s="659"/>
      <c r="R45" s="196"/>
      <c r="S45" s="695"/>
      <c r="T45" s="86"/>
      <c r="U45" s="449">
        <f t="shared" si="5"/>
        <v>0</v>
      </c>
      <c r="V45" s="485"/>
      <c r="W45" s="283">
        <f>SUM(I45:P45,S45)*G45</f>
        <v>0</v>
      </c>
      <c r="X45" s="480"/>
      <c r="Y45" s="283">
        <f>SUM(I45:P45,S45)*D45</f>
        <v>0</v>
      </c>
      <c r="Z45" s="87"/>
      <c r="AA45" s="77"/>
    </row>
    <row r="46" spans="1:27" ht="11.25" customHeight="1" thickBot="1">
      <c r="A46" s="85"/>
      <c r="B46" s="244" t="s">
        <v>87</v>
      </c>
      <c r="C46" s="291">
        <v>5.22</v>
      </c>
      <c r="D46" s="291">
        <f t="shared" si="4"/>
        <v>2.3677502399999999</v>
      </c>
      <c r="E46" s="358" t="s">
        <v>92</v>
      </c>
      <c r="F46" s="358" t="s">
        <v>39</v>
      </c>
      <c r="G46" s="312">
        <v>10</v>
      </c>
      <c r="H46" s="420">
        <v>113</v>
      </c>
      <c r="I46" s="520"/>
      <c r="J46" s="536"/>
      <c r="K46" s="551"/>
      <c r="L46" s="569"/>
      <c r="M46" s="580"/>
      <c r="N46" s="595"/>
      <c r="O46" s="617"/>
      <c r="P46" s="648"/>
      <c r="Q46" s="659"/>
      <c r="R46" s="196"/>
      <c r="S46" s="695"/>
      <c r="T46" s="86"/>
      <c r="U46" s="449">
        <f t="shared" si="5"/>
        <v>0</v>
      </c>
      <c r="V46" s="485"/>
      <c r="W46" s="283">
        <f>SUM(I46:P46,S46)*G46</f>
        <v>0</v>
      </c>
      <c r="X46" s="480"/>
      <c r="Y46" s="283">
        <f>SUM(I46:P46,S46)*D46</f>
        <v>0</v>
      </c>
      <c r="Z46" s="87"/>
      <c r="AA46" s="77"/>
    </row>
    <row r="47" spans="1:27" ht="11.25" customHeight="1" thickBot="1">
      <c r="A47" s="85"/>
      <c r="B47" s="245" t="s">
        <v>87</v>
      </c>
      <c r="C47" s="292">
        <v>8.1</v>
      </c>
      <c r="D47" s="292">
        <f t="shared" si="4"/>
        <v>3.6740952</v>
      </c>
      <c r="E47" s="359" t="s">
        <v>93</v>
      </c>
      <c r="F47" s="359" t="s">
        <v>41</v>
      </c>
      <c r="G47" s="313">
        <v>10</v>
      </c>
      <c r="H47" s="420">
        <v>155</v>
      </c>
      <c r="I47" s="521"/>
      <c r="J47" s="537"/>
      <c r="K47" s="552"/>
      <c r="L47" s="570"/>
      <c r="M47" s="581"/>
      <c r="N47" s="596"/>
      <c r="O47" s="618"/>
      <c r="P47" s="649"/>
      <c r="Q47" s="659"/>
      <c r="R47" s="197"/>
      <c r="S47" s="696"/>
      <c r="T47" s="86"/>
      <c r="U47" s="449">
        <f t="shared" si="5"/>
        <v>0</v>
      </c>
      <c r="V47" s="485"/>
      <c r="W47" s="283">
        <f>SUM(I47:P47,S47)*G47</f>
        <v>0</v>
      </c>
      <c r="X47" s="480"/>
      <c r="Y47" s="283">
        <f>SUM(I47:P47,S47)*D47</f>
        <v>0</v>
      </c>
      <c r="Z47" s="87"/>
      <c r="AA47" s="77"/>
    </row>
    <row r="48" spans="1:27" ht="11.25" customHeight="1" thickBot="1">
      <c r="A48" s="85"/>
      <c r="B48" s="241" t="s">
        <v>94</v>
      </c>
      <c r="C48" s="293">
        <f>SUM(C43:C47)</f>
        <v>19.839999999999996</v>
      </c>
      <c r="D48" s="293">
        <f t="shared" si="4"/>
        <v>8.9992652799999977</v>
      </c>
      <c r="E48" s="360" t="s">
        <v>95</v>
      </c>
      <c r="F48" s="360" t="s">
        <v>46</v>
      </c>
      <c r="G48" s="395">
        <f>SUM(G43:G47)</f>
        <v>50</v>
      </c>
      <c r="H48" s="420">
        <v>487</v>
      </c>
      <c r="I48" s="522"/>
      <c r="J48" s="538"/>
      <c r="K48" s="553"/>
      <c r="L48" s="571"/>
      <c r="M48" s="582"/>
      <c r="N48" s="597"/>
      <c r="O48" s="619"/>
      <c r="P48" s="650"/>
      <c r="Q48" s="659"/>
      <c r="R48" s="194"/>
      <c r="S48" s="697"/>
      <c r="T48" s="86"/>
      <c r="U48" s="450">
        <f t="shared" si="5"/>
        <v>0</v>
      </c>
      <c r="V48" s="485"/>
      <c r="W48" s="502">
        <f>SUM(I48:P48,S48)*G48</f>
        <v>0</v>
      </c>
      <c r="X48" s="480"/>
      <c r="Y48" s="502">
        <f>SUM(I48:P48,S48)*D48</f>
        <v>0</v>
      </c>
      <c r="Z48" s="87"/>
      <c r="AA48" s="77"/>
    </row>
    <row r="49" spans="1:27" ht="11.25" customHeight="1" thickTop="1" thickBot="1">
      <c r="A49" s="88"/>
      <c r="B49" s="246"/>
      <c r="C49" s="294"/>
      <c r="D49" s="294"/>
      <c r="E49" s="246"/>
      <c r="F49" s="246"/>
      <c r="G49" s="246"/>
      <c r="H49" s="421"/>
      <c r="I49" s="198"/>
      <c r="J49" s="198"/>
      <c r="K49" s="198"/>
      <c r="L49" s="198"/>
      <c r="M49" s="198"/>
      <c r="N49" s="198"/>
      <c r="O49" s="615"/>
      <c r="P49" s="615"/>
      <c r="Q49" s="630"/>
      <c r="R49" s="225"/>
      <c r="S49" s="198"/>
      <c r="T49" s="90"/>
      <c r="U49" s="447"/>
      <c r="V49" s="484"/>
      <c r="W49" s="504"/>
      <c r="X49" s="484"/>
      <c r="Y49" s="504"/>
      <c r="Z49" s="77"/>
      <c r="AA49" s="77"/>
    </row>
    <row r="50" spans="1:27" ht="11.25" customHeight="1" thickTop="1" thickBot="1">
      <c r="A50" s="85"/>
      <c r="B50" s="241" t="s">
        <v>96</v>
      </c>
      <c r="C50" s="296">
        <v>2.94</v>
      </c>
      <c r="D50" s="338"/>
      <c r="E50" s="356" t="s">
        <v>97</v>
      </c>
      <c r="F50" s="356" t="s">
        <v>37</v>
      </c>
      <c r="G50" s="314">
        <v>10</v>
      </c>
      <c r="H50" s="420">
        <v>84</v>
      </c>
      <c r="I50" s="522"/>
      <c r="J50" s="538"/>
      <c r="K50" s="553"/>
      <c r="L50" s="571"/>
      <c r="M50" s="582"/>
      <c r="N50" s="597"/>
      <c r="O50" s="619"/>
      <c r="P50" s="650"/>
      <c r="Q50" s="659"/>
      <c r="R50" s="194"/>
      <c r="S50" s="697"/>
      <c r="T50" s="86"/>
      <c r="U50" s="451">
        <f>SUM(I50:P50,S50)*H50</f>
        <v>0</v>
      </c>
      <c r="V50" s="485"/>
      <c r="W50" s="505">
        <f>SUM(I50:P50,S50)*G50</f>
        <v>0</v>
      </c>
      <c r="X50" s="480"/>
      <c r="Y50" s="505">
        <f>SUM(I50:P50,S50)*D50</f>
        <v>0</v>
      </c>
      <c r="Z50" s="87"/>
      <c r="AA50" s="77"/>
    </row>
    <row r="51" spans="1:27" ht="11.25" customHeight="1" thickTop="1" thickBot="1">
      <c r="A51" s="88"/>
      <c r="B51" s="246"/>
      <c r="C51" s="297"/>
      <c r="D51" s="297"/>
      <c r="E51" s="246"/>
      <c r="F51" s="246"/>
      <c r="G51" s="246"/>
      <c r="H51" s="421"/>
      <c r="I51" s="198"/>
      <c r="J51" s="198"/>
      <c r="K51" s="198"/>
      <c r="L51" s="198"/>
      <c r="M51" s="198"/>
      <c r="N51" s="198"/>
      <c r="O51" s="615"/>
      <c r="P51" s="615"/>
      <c r="Q51" s="630"/>
      <c r="R51" s="225"/>
      <c r="S51" s="198"/>
      <c r="T51" s="90"/>
      <c r="U51" s="447"/>
      <c r="V51" s="484"/>
      <c r="W51" s="500"/>
      <c r="X51" s="484"/>
      <c r="Y51" s="504"/>
      <c r="Z51" s="77"/>
      <c r="AA51" s="77"/>
    </row>
    <row r="52" spans="1:27" ht="11.25" customHeight="1" thickTop="1" thickBot="1">
      <c r="A52" s="85"/>
      <c r="B52" s="243" t="s">
        <v>98</v>
      </c>
      <c r="C52" s="290">
        <v>3.34</v>
      </c>
      <c r="D52" s="298">
        <f t="shared" ref="D52:D60" si="6">0.453592*C52</f>
        <v>1.51499728</v>
      </c>
      <c r="E52" s="357" t="s">
        <v>99</v>
      </c>
      <c r="F52" s="357" t="s">
        <v>37</v>
      </c>
      <c r="G52" s="311">
        <v>5</v>
      </c>
      <c r="H52" s="420">
        <v>73</v>
      </c>
      <c r="I52" s="519"/>
      <c r="J52" s="535"/>
      <c r="K52" s="550"/>
      <c r="L52" s="568"/>
      <c r="M52" s="579"/>
      <c r="N52" s="594"/>
      <c r="O52" s="616"/>
      <c r="P52" s="647"/>
      <c r="Q52" s="659"/>
      <c r="R52" s="195"/>
      <c r="S52" s="694"/>
      <c r="T52" s="86"/>
      <c r="U52" s="448">
        <f t="shared" ref="U52:U60" si="7">SUM(I52:P52,S52)*H52</f>
        <v>0</v>
      </c>
      <c r="V52" s="485"/>
      <c r="W52" s="501">
        <f>SUM(I52:P52,S52)*G52</f>
        <v>0</v>
      </c>
      <c r="X52" s="480"/>
      <c r="Y52" s="501">
        <f>SUM(I52:P52,S52)*D52</f>
        <v>0</v>
      </c>
      <c r="Z52" s="87"/>
      <c r="AA52" s="77"/>
    </row>
    <row r="53" spans="1:27" ht="11.25" customHeight="1" thickBot="1">
      <c r="A53" s="85"/>
      <c r="B53" s="244" t="s">
        <v>98</v>
      </c>
      <c r="C53" s="299">
        <v>5.7</v>
      </c>
      <c r="D53" s="291">
        <f t="shared" si="6"/>
        <v>2.5854743999999998</v>
      </c>
      <c r="E53" s="358" t="s">
        <v>100</v>
      </c>
      <c r="F53" s="358" t="s">
        <v>39</v>
      </c>
      <c r="G53" s="312">
        <v>5</v>
      </c>
      <c r="H53" s="420">
        <v>105</v>
      </c>
      <c r="I53" s="520"/>
      <c r="J53" s="536"/>
      <c r="K53" s="551"/>
      <c r="L53" s="569"/>
      <c r="M53" s="580"/>
      <c r="N53" s="595"/>
      <c r="O53" s="617"/>
      <c r="P53" s="648"/>
      <c r="Q53" s="659"/>
      <c r="R53" s="196"/>
      <c r="S53" s="695"/>
      <c r="T53" s="86"/>
      <c r="U53" s="449">
        <f t="shared" si="7"/>
        <v>0</v>
      </c>
      <c r="V53" s="485"/>
      <c r="W53" s="283">
        <f>SUM(I53:P53,S53)*G53</f>
        <v>0</v>
      </c>
      <c r="X53" s="480"/>
      <c r="Y53" s="283">
        <f>SUM(I53:P53,S53)*D53</f>
        <v>0</v>
      </c>
      <c r="Z53" s="87"/>
      <c r="AA53" s="77"/>
    </row>
    <row r="54" spans="1:27" ht="11.25" customHeight="1" thickBot="1">
      <c r="A54" s="85"/>
      <c r="B54" s="244" t="s">
        <v>98</v>
      </c>
      <c r="C54" s="299">
        <v>9.4600000000000009</v>
      </c>
      <c r="D54" s="291">
        <f t="shared" si="6"/>
        <v>4.2909803200000001</v>
      </c>
      <c r="E54" s="358" t="s">
        <v>101</v>
      </c>
      <c r="F54" s="358" t="s">
        <v>41</v>
      </c>
      <c r="G54" s="312">
        <v>5</v>
      </c>
      <c r="H54" s="420">
        <v>155</v>
      </c>
      <c r="I54" s="520"/>
      <c r="J54" s="536"/>
      <c r="K54" s="551"/>
      <c r="L54" s="569"/>
      <c r="M54" s="580"/>
      <c r="N54" s="595"/>
      <c r="O54" s="617"/>
      <c r="P54" s="648"/>
      <c r="Q54" s="659"/>
      <c r="R54" s="196"/>
      <c r="S54" s="695"/>
      <c r="T54" s="91"/>
      <c r="U54" s="449">
        <f t="shared" si="7"/>
        <v>0</v>
      </c>
      <c r="V54" s="485"/>
      <c r="W54" s="283">
        <f>SUM(I54:P54,S54)*G54</f>
        <v>0</v>
      </c>
      <c r="X54" s="480"/>
      <c r="Y54" s="283">
        <f>SUM(I54:P54,S54)*D54</f>
        <v>0</v>
      </c>
      <c r="Z54" s="87"/>
      <c r="AA54" s="77"/>
    </row>
    <row r="55" spans="1:27" ht="11.25" customHeight="1" thickBot="1">
      <c r="A55" s="85"/>
      <c r="B55" s="244" t="s">
        <v>98</v>
      </c>
      <c r="C55" s="299">
        <v>10.29</v>
      </c>
      <c r="D55" s="291">
        <f t="shared" si="6"/>
        <v>4.6674616799999997</v>
      </c>
      <c r="E55" s="358" t="s">
        <v>102</v>
      </c>
      <c r="F55" s="358" t="s">
        <v>57</v>
      </c>
      <c r="G55" s="312">
        <v>5</v>
      </c>
      <c r="H55" s="420">
        <v>179</v>
      </c>
      <c r="I55" s="520"/>
      <c r="J55" s="536"/>
      <c r="K55" s="551"/>
      <c r="L55" s="569"/>
      <c r="M55" s="580"/>
      <c r="N55" s="595"/>
      <c r="O55" s="617"/>
      <c r="P55" s="648"/>
      <c r="Q55" s="659"/>
      <c r="R55" s="196"/>
      <c r="S55" s="695"/>
      <c r="T55" s="86"/>
      <c r="U55" s="449">
        <f t="shared" si="7"/>
        <v>0</v>
      </c>
      <c r="V55" s="485"/>
      <c r="W55" s="283">
        <f>SUM(I55:P55,S55)*G55</f>
        <v>0</v>
      </c>
      <c r="X55" s="480"/>
      <c r="Y55" s="283">
        <f>SUM(I55:P55,S55)*D55</f>
        <v>0</v>
      </c>
      <c r="Z55" s="87"/>
      <c r="AA55" s="77"/>
    </row>
    <row r="56" spans="1:27" ht="11.25" customHeight="1" thickBot="1">
      <c r="A56" s="85"/>
      <c r="B56" s="244" t="s">
        <v>98</v>
      </c>
      <c r="C56" s="299">
        <v>6.69</v>
      </c>
      <c r="D56" s="291">
        <f t="shared" si="6"/>
        <v>3.0345304800000004</v>
      </c>
      <c r="E56" s="358" t="s">
        <v>103</v>
      </c>
      <c r="F56" s="358" t="s">
        <v>104</v>
      </c>
      <c r="G56" s="312">
        <v>1</v>
      </c>
      <c r="H56" s="420">
        <v>113</v>
      </c>
      <c r="I56" s="520"/>
      <c r="J56" s="536"/>
      <c r="K56" s="551"/>
      <c r="L56" s="569"/>
      <c r="M56" s="580"/>
      <c r="N56" s="595"/>
      <c r="O56" s="617"/>
      <c r="P56" s="648"/>
      <c r="Q56" s="659"/>
      <c r="R56" s="196"/>
      <c r="S56" s="695"/>
      <c r="T56" s="86"/>
      <c r="U56" s="449">
        <f t="shared" si="7"/>
        <v>0</v>
      </c>
      <c r="V56" s="485"/>
      <c r="W56" s="283">
        <f>SUM(I56:P56,S56)*G56</f>
        <v>0</v>
      </c>
      <c r="X56" s="480"/>
      <c r="Y56" s="283">
        <f>SUM(I56:P56,S56)*D56</f>
        <v>0</v>
      </c>
      <c r="Z56" s="87"/>
      <c r="AA56" s="77"/>
    </row>
    <row r="57" spans="1:27" ht="11.25" customHeight="1" thickBot="1">
      <c r="A57" s="85"/>
      <c r="B57" s="244" t="s">
        <v>98</v>
      </c>
      <c r="C57" s="299">
        <v>7.46</v>
      </c>
      <c r="D57" s="291">
        <f t="shared" si="6"/>
        <v>3.3837963200000001</v>
      </c>
      <c r="E57" s="358" t="s">
        <v>105</v>
      </c>
      <c r="F57" s="358" t="s">
        <v>68</v>
      </c>
      <c r="G57" s="312">
        <v>1</v>
      </c>
      <c r="H57" s="420">
        <v>125</v>
      </c>
      <c r="I57" s="520"/>
      <c r="J57" s="536"/>
      <c r="K57" s="551"/>
      <c r="L57" s="569"/>
      <c r="M57" s="580"/>
      <c r="N57" s="595"/>
      <c r="O57" s="617"/>
      <c r="P57" s="648"/>
      <c r="Q57" s="659"/>
      <c r="R57" s="196"/>
      <c r="S57" s="695"/>
      <c r="T57" s="86"/>
      <c r="U57" s="449">
        <f t="shared" si="7"/>
        <v>0</v>
      </c>
      <c r="V57" s="485"/>
      <c r="W57" s="283">
        <f>SUM(I57:P57,S57)*G57</f>
        <v>0</v>
      </c>
      <c r="X57" s="480"/>
      <c r="Y57" s="283">
        <f>SUM(I57:P57,S57)*D57</f>
        <v>0</v>
      </c>
      <c r="Z57" s="87"/>
      <c r="AA57" s="77"/>
    </row>
    <row r="58" spans="1:27" ht="11.25" customHeight="1" thickBot="1">
      <c r="A58" s="85"/>
      <c r="B58" s="244" t="s">
        <v>98</v>
      </c>
      <c r="C58" s="299">
        <v>11.06</v>
      </c>
      <c r="D58" s="291">
        <f t="shared" si="6"/>
        <v>5.0167275199999999</v>
      </c>
      <c r="E58" s="358" t="s">
        <v>106</v>
      </c>
      <c r="F58" s="358" t="s">
        <v>70</v>
      </c>
      <c r="G58" s="312">
        <v>1</v>
      </c>
      <c r="H58" s="420">
        <v>173</v>
      </c>
      <c r="I58" s="520"/>
      <c r="J58" s="536"/>
      <c r="K58" s="551"/>
      <c r="L58" s="569"/>
      <c r="M58" s="580"/>
      <c r="N58" s="595"/>
      <c r="O58" s="617"/>
      <c r="P58" s="648"/>
      <c r="Q58" s="659"/>
      <c r="R58" s="196"/>
      <c r="S58" s="695"/>
      <c r="T58" s="86"/>
      <c r="U58" s="449">
        <f t="shared" si="7"/>
        <v>0</v>
      </c>
      <c r="V58" s="485"/>
      <c r="W58" s="283">
        <f>SUM(I58:P58,S58)*G58</f>
        <v>0</v>
      </c>
      <c r="X58" s="480"/>
      <c r="Y58" s="283">
        <f>SUM(I58:P58,S58)*D58</f>
        <v>0</v>
      </c>
      <c r="Z58" s="87"/>
      <c r="AA58" s="77"/>
    </row>
    <row r="59" spans="1:27" ht="11.25" customHeight="1" thickBot="1">
      <c r="A59" s="85"/>
      <c r="B59" s="245" t="s">
        <v>98</v>
      </c>
      <c r="C59" s="295">
        <v>14.76</v>
      </c>
      <c r="D59" s="292">
        <f t="shared" si="6"/>
        <v>6.6950179199999997</v>
      </c>
      <c r="E59" s="359" t="s">
        <v>107</v>
      </c>
      <c r="F59" s="359" t="s">
        <v>82</v>
      </c>
      <c r="G59" s="313">
        <v>1</v>
      </c>
      <c r="H59" s="420">
        <v>223</v>
      </c>
      <c r="I59" s="521"/>
      <c r="J59" s="537"/>
      <c r="K59" s="552"/>
      <c r="L59" s="570"/>
      <c r="M59" s="581"/>
      <c r="N59" s="596"/>
      <c r="O59" s="618"/>
      <c r="P59" s="649"/>
      <c r="Q59" s="659"/>
      <c r="R59" s="197"/>
      <c r="S59" s="696"/>
      <c r="T59" s="86"/>
      <c r="U59" s="449">
        <f t="shared" si="7"/>
        <v>0</v>
      </c>
      <c r="V59" s="485"/>
      <c r="W59" s="283">
        <f>SUM(I59:P59,S59)*G59</f>
        <v>0</v>
      </c>
      <c r="X59" s="480"/>
      <c r="Y59" s="283">
        <f>SUM(I59:P59,S59)*D59</f>
        <v>0</v>
      </c>
      <c r="Z59" s="87"/>
      <c r="AA59" s="77"/>
    </row>
    <row r="60" spans="1:27" ht="11.25" customHeight="1" thickBot="1">
      <c r="A60" s="85"/>
      <c r="B60" s="241" t="s">
        <v>108</v>
      </c>
      <c r="C60" s="296">
        <f>SUM(C52:C59)</f>
        <v>68.760000000000005</v>
      </c>
      <c r="D60" s="293">
        <f t="shared" si="6"/>
        <v>31.18898592</v>
      </c>
      <c r="E60" s="360" t="s">
        <v>109</v>
      </c>
      <c r="F60" s="360" t="s">
        <v>46</v>
      </c>
      <c r="G60" s="296">
        <f>SUM(G52:G59)</f>
        <v>24</v>
      </c>
      <c r="H60" s="420">
        <v>1147</v>
      </c>
      <c r="I60" s="522"/>
      <c r="J60" s="538"/>
      <c r="K60" s="553"/>
      <c r="L60" s="571"/>
      <c r="M60" s="582"/>
      <c r="N60" s="597"/>
      <c r="O60" s="619"/>
      <c r="P60" s="650"/>
      <c r="Q60" s="659"/>
      <c r="R60" s="194"/>
      <c r="S60" s="697"/>
      <c r="T60" s="86"/>
      <c r="U60" s="450">
        <f t="shared" si="7"/>
        <v>0</v>
      </c>
      <c r="V60" s="485"/>
      <c r="W60" s="502">
        <f>SUM(I60:P60,S60)*G60</f>
        <v>0</v>
      </c>
      <c r="X60" s="480"/>
      <c r="Y60" s="502">
        <f>SUM(I60:P60,S60)*D60</f>
        <v>0</v>
      </c>
      <c r="Z60" s="87"/>
      <c r="AA60" s="77"/>
    </row>
    <row r="61" spans="1:27" ht="11.25" customHeight="1" thickTop="1" thickBot="1">
      <c r="A61" s="88"/>
      <c r="B61" s="246"/>
      <c r="C61" s="297"/>
      <c r="D61" s="297"/>
      <c r="E61" s="246"/>
      <c r="F61" s="246"/>
      <c r="G61" s="246"/>
      <c r="H61" s="421"/>
      <c r="I61" s="198"/>
      <c r="J61" s="198"/>
      <c r="K61" s="198"/>
      <c r="L61" s="198"/>
      <c r="M61" s="198"/>
      <c r="N61" s="198"/>
      <c r="O61" s="615"/>
      <c r="P61" s="615"/>
      <c r="Q61" s="630"/>
      <c r="R61" s="225"/>
      <c r="S61" s="198"/>
      <c r="T61" s="90"/>
      <c r="U61" s="447"/>
      <c r="V61" s="484"/>
      <c r="W61" s="504"/>
      <c r="X61" s="484"/>
      <c r="Y61" s="504"/>
      <c r="Z61" s="77"/>
      <c r="AA61" s="77"/>
    </row>
    <row r="62" spans="1:27" ht="11.25" customHeight="1" thickTop="1" thickBot="1">
      <c r="A62" s="1045"/>
      <c r="B62" s="243" t="s">
        <v>110</v>
      </c>
      <c r="C62" s="290">
        <v>4.0999999999999996</v>
      </c>
      <c r="D62" s="298">
        <f t="shared" ref="D62:D73" si="8">0.453592*C62</f>
        <v>1.8597271999999998</v>
      </c>
      <c r="E62" s="357" t="s">
        <v>111</v>
      </c>
      <c r="F62" s="357" t="s">
        <v>112</v>
      </c>
      <c r="G62" s="311">
        <v>10</v>
      </c>
      <c r="H62" s="420">
        <v>93</v>
      </c>
      <c r="I62" s="519"/>
      <c r="J62" s="535"/>
      <c r="K62" s="550"/>
      <c r="L62" s="568"/>
      <c r="M62" s="579"/>
      <c r="N62" s="594"/>
      <c r="O62" s="616"/>
      <c r="P62" s="647"/>
      <c r="Q62" s="659"/>
      <c r="R62" s="195"/>
      <c r="S62" s="694"/>
      <c r="T62" s="86"/>
      <c r="U62" s="448">
        <f t="shared" ref="U62:U73" si="9">SUM(I62:P62,S62)*H62</f>
        <v>0</v>
      </c>
      <c r="V62" s="485"/>
      <c r="W62" s="501">
        <f>SUM(I62:P62,S62)*G62</f>
        <v>0</v>
      </c>
      <c r="X62" s="480"/>
      <c r="Y62" s="501">
        <f>SUM(I62:P62,S62)*D62</f>
        <v>0</v>
      </c>
      <c r="Z62" s="87"/>
      <c r="AA62" s="77"/>
    </row>
    <row r="63" spans="1:27" ht="11.25" customHeight="1" thickBot="1">
      <c r="A63" s="1044"/>
      <c r="B63" s="244" t="s">
        <v>110</v>
      </c>
      <c r="C63" s="299">
        <v>2.5299999999999998</v>
      </c>
      <c r="D63" s="291">
        <f t="shared" si="8"/>
        <v>1.14758776</v>
      </c>
      <c r="E63" s="358" t="s">
        <v>113</v>
      </c>
      <c r="F63" s="358" t="s">
        <v>114</v>
      </c>
      <c r="G63" s="312">
        <v>5</v>
      </c>
      <c r="H63" s="420">
        <v>63</v>
      </c>
      <c r="I63" s="520"/>
      <c r="J63" s="536"/>
      <c r="K63" s="551"/>
      <c r="L63" s="569"/>
      <c r="M63" s="580"/>
      <c r="N63" s="595"/>
      <c r="O63" s="617"/>
      <c r="P63" s="648"/>
      <c r="Q63" s="659"/>
      <c r="R63" s="196"/>
      <c r="S63" s="695"/>
      <c r="T63" s="86"/>
      <c r="U63" s="449">
        <f t="shared" si="9"/>
        <v>0</v>
      </c>
      <c r="V63" s="485"/>
      <c r="W63" s="283">
        <f>SUM(I63:P63,S63)*G63</f>
        <v>0</v>
      </c>
      <c r="X63" s="480"/>
      <c r="Y63" s="283">
        <f>SUM(I63:P63,S63)*D63</f>
        <v>0</v>
      </c>
      <c r="Z63" s="87"/>
      <c r="AA63" s="77"/>
    </row>
    <row r="64" spans="1:27" ht="11.25" customHeight="1" thickBot="1">
      <c r="A64" s="997"/>
      <c r="B64" s="244" t="s">
        <v>110</v>
      </c>
      <c r="C64" s="299">
        <v>4.2</v>
      </c>
      <c r="D64" s="291">
        <f t="shared" si="8"/>
        <v>1.9050864000000001</v>
      </c>
      <c r="E64" s="358" t="s">
        <v>115</v>
      </c>
      <c r="F64" s="358" t="s">
        <v>37</v>
      </c>
      <c r="G64" s="312">
        <v>5</v>
      </c>
      <c r="H64" s="420">
        <v>85</v>
      </c>
      <c r="I64" s="520"/>
      <c r="J64" s="536"/>
      <c r="K64" s="551"/>
      <c r="L64" s="569"/>
      <c r="M64" s="580"/>
      <c r="N64" s="595"/>
      <c r="O64" s="617"/>
      <c r="P64" s="648"/>
      <c r="Q64" s="659"/>
      <c r="R64" s="196"/>
      <c r="S64" s="695"/>
      <c r="T64" s="86"/>
      <c r="U64" s="449">
        <f t="shared" si="9"/>
        <v>0</v>
      </c>
      <c r="V64" s="485"/>
      <c r="W64" s="283">
        <f>SUM(I64:P64,S64)*G64</f>
        <v>0</v>
      </c>
      <c r="X64" s="480"/>
      <c r="Y64" s="283">
        <f>SUM(I64:P64,S64)*D64</f>
        <v>0</v>
      </c>
      <c r="Z64" s="87"/>
      <c r="AA64" s="77"/>
    </row>
    <row r="65" spans="1:27" ht="11.25" customHeight="1" thickBot="1">
      <c r="A65" s="997"/>
      <c r="B65" s="244" t="s">
        <v>110</v>
      </c>
      <c r="C65" s="299">
        <v>7.36</v>
      </c>
      <c r="D65" s="291">
        <f t="shared" si="8"/>
        <v>3.33843712</v>
      </c>
      <c r="E65" s="358" t="s">
        <v>116</v>
      </c>
      <c r="F65" s="358" t="s">
        <v>39</v>
      </c>
      <c r="G65" s="312">
        <v>5</v>
      </c>
      <c r="H65" s="420">
        <v>129</v>
      </c>
      <c r="I65" s="520"/>
      <c r="J65" s="536"/>
      <c r="K65" s="551"/>
      <c r="L65" s="569"/>
      <c r="M65" s="580"/>
      <c r="N65" s="595"/>
      <c r="O65" s="617"/>
      <c r="P65" s="648"/>
      <c r="Q65" s="659"/>
      <c r="R65" s="196"/>
      <c r="S65" s="695"/>
      <c r="T65" s="86"/>
      <c r="U65" s="449">
        <f t="shared" si="9"/>
        <v>0</v>
      </c>
      <c r="V65" s="485"/>
      <c r="W65" s="283">
        <f>SUM(I65:P65,S65)*G65</f>
        <v>0</v>
      </c>
      <c r="X65" s="480"/>
      <c r="Y65" s="283">
        <f>SUM(I65:P65,S65)*D65</f>
        <v>0</v>
      </c>
      <c r="Z65" s="87"/>
      <c r="AA65" s="77"/>
    </row>
    <row r="66" spans="1:27" ht="11.25" customHeight="1" thickBot="1">
      <c r="A66" s="997"/>
      <c r="B66" s="244" t="s">
        <v>110</v>
      </c>
      <c r="C66" s="299">
        <v>13.53</v>
      </c>
      <c r="D66" s="291">
        <f t="shared" si="8"/>
        <v>6.1370997599999999</v>
      </c>
      <c r="E66" s="358" t="s">
        <v>117</v>
      </c>
      <c r="F66" s="358" t="s">
        <v>41</v>
      </c>
      <c r="G66" s="312">
        <v>5</v>
      </c>
      <c r="H66" s="420">
        <v>221</v>
      </c>
      <c r="I66" s="520"/>
      <c r="J66" s="536"/>
      <c r="K66" s="551"/>
      <c r="L66" s="569"/>
      <c r="M66" s="580"/>
      <c r="N66" s="595"/>
      <c r="O66" s="617"/>
      <c r="P66" s="648"/>
      <c r="Q66" s="659"/>
      <c r="R66" s="196"/>
      <c r="S66" s="695"/>
      <c r="T66" s="86"/>
      <c r="U66" s="449">
        <f t="shared" si="9"/>
        <v>0</v>
      </c>
      <c r="V66" s="485"/>
      <c r="W66" s="283">
        <f>SUM(I66:P66,S66)*G66</f>
        <v>0</v>
      </c>
      <c r="X66" s="480"/>
      <c r="Y66" s="283">
        <f>SUM(I66:P66,S66)*D66</f>
        <v>0</v>
      </c>
      <c r="Z66" s="87"/>
      <c r="AA66" s="77"/>
    </row>
    <row r="67" spans="1:27" ht="11.25" customHeight="1" thickBot="1">
      <c r="A67" s="997"/>
      <c r="B67" s="244" t="s">
        <v>110</v>
      </c>
      <c r="C67" s="299">
        <v>20.52</v>
      </c>
      <c r="D67" s="291">
        <f t="shared" si="8"/>
        <v>9.3077078399999991</v>
      </c>
      <c r="E67" s="358" t="s">
        <v>118</v>
      </c>
      <c r="F67" s="358" t="s">
        <v>119</v>
      </c>
      <c r="G67" s="312">
        <v>5</v>
      </c>
      <c r="H67" s="420">
        <v>363</v>
      </c>
      <c r="I67" s="520"/>
      <c r="J67" s="536"/>
      <c r="K67" s="551"/>
      <c r="L67" s="569"/>
      <c r="M67" s="580"/>
      <c r="N67" s="595"/>
      <c r="O67" s="617"/>
      <c r="P67" s="648"/>
      <c r="Q67" s="659"/>
      <c r="R67" s="196"/>
      <c r="S67" s="695"/>
      <c r="T67" s="86"/>
      <c r="U67" s="449">
        <f t="shared" si="9"/>
        <v>0</v>
      </c>
      <c r="V67" s="485"/>
      <c r="W67" s="283">
        <f>SUM(I67:P67,S67)*G67</f>
        <v>0</v>
      </c>
      <c r="X67" s="480"/>
      <c r="Y67" s="283">
        <f>SUM(I67:P67,S67)*D67</f>
        <v>0</v>
      </c>
      <c r="Z67" s="87"/>
      <c r="AA67" s="77"/>
    </row>
    <row r="68" spans="1:27" ht="11.25" customHeight="1" thickBot="1">
      <c r="A68" s="997"/>
      <c r="B68" s="244" t="s">
        <v>110</v>
      </c>
      <c r="C68" s="299">
        <v>7.2</v>
      </c>
      <c r="D68" s="291">
        <f t="shared" si="8"/>
        <v>3.2658624000000001</v>
      </c>
      <c r="E68" s="358" t="s">
        <v>120</v>
      </c>
      <c r="F68" s="358" t="s">
        <v>104</v>
      </c>
      <c r="G68" s="312">
        <v>1</v>
      </c>
      <c r="H68" s="420">
        <v>133</v>
      </c>
      <c r="I68" s="520"/>
      <c r="J68" s="536"/>
      <c r="K68" s="551"/>
      <c r="L68" s="569"/>
      <c r="M68" s="580"/>
      <c r="N68" s="595"/>
      <c r="O68" s="617"/>
      <c r="P68" s="648"/>
      <c r="Q68" s="659"/>
      <c r="R68" s="196"/>
      <c r="S68" s="695"/>
      <c r="T68" s="86"/>
      <c r="U68" s="449">
        <f t="shared" si="9"/>
        <v>0</v>
      </c>
      <c r="V68" s="485"/>
      <c r="W68" s="283">
        <f>SUM(I68:P68,S68)*G68</f>
        <v>0</v>
      </c>
      <c r="X68" s="480"/>
      <c r="Y68" s="283">
        <f>SUM(I68:P68,S68)*D68</f>
        <v>0</v>
      </c>
      <c r="Z68" s="87"/>
      <c r="AA68" s="77"/>
    </row>
    <row r="69" spans="1:27" ht="11.25" customHeight="1" thickBot="1">
      <c r="A69" s="997"/>
      <c r="B69" s="244" t="s">
        <v>110</v>
      </c>
      <c r="C69" s="299">
        <v>9.7100000000000009</v>
      </c>
      <c r="D69" s="291">
        <f t="shared" si="8"/>
        <v>4.4043783200000002</v>
      </c>
      <c r="E69" s="358" t="s">
        <v>121</v>
      </c>
      <c r="F69" s="358" t="s">
        <v>68</v>
      </c>
      <c r="G69" s="312">
        <v>1</v>
      </c>
      <c r="H69" s="420">
        <v>167</v>
      </c>
      <c r="I69" s="520"/>
      <c r="J69" s="536"/>
      <c r="K69" s="551"/>
      <c r="L69" s="569"/>
      <c r="M69" s="580"/>
      <c r="N69" s="595"/>
      <c r="O69" s="617"/>
      <c r="P69" s="648"/>
      <c r="Q69" s="659"/>
      <c r="R69" s="196"/>
      <c r="S69" s="695"/>
      <c r="T69" s="86"/>
      <c r="U69" s="449">
        <f t="shared" si="9"/>
        <v>0</v>
      </c>
      <c r="V69" s="485"/>
      <c r="W69" s="283">
        <f>SUM(I69:P69,S69)*G69</f>
        <v>0</v>
      </c>
      <c r="X69" s="480"/>
      <c r="Y69" s="283">
        <f>SUM(I69:P69,S69)*D69</f>
        <v>0</v>
      </c>
      <c r="Z69" s="87"/>
      <c r="AA69" s="77"/>
    </row>
    <row r="70" spans="1:27" ht="11.25" customHeight="1" thickBot="1">
      <c r="A70" s="997"/>
      <c r="B70" s="244" t="s">
        <v>110</v>
      </c>
      <c r="C70" s="299">
        <v>15.32</v>
      </c>
      <c r="D70" s="291">
        <f t="shared" si="8"/>
        <v>6.9490294400000003</v>
      </c>
      <c r="E70" s="358" t="s">
        <v>122</v>
      </c>
      <c r="F70" s="358" t="s">
        <v>70</v>
      </c>
      <c r="G70" s="312">
        <v>1</v>
      </c>
      <c r="H70" s="420">
        <v>283</v>
      </c>
      <c r="I70" s="520"/>
      <c r="J70" s="536"/>
      <c r="K70" s="551"/>
      <c r="L70" s="569"/>
      <c r="M70" s="580"/>
      <c r="N70" s="595"/>
      <c r="O70" s="617"/>
      <c r="P70" s="648"/>
      <c r="Q70" s="659"/>
      <c r="R70" s="196"/>
      <c r="S70" s="695"/>
      <c r="T70" s="86"/>
      <c r="U70" s="449">
        <f t="shared" si="9"/>
        <v>0</v>
      </c>
      <c r="V70" s="485"/>
      <c r="W70" s="283">
        <f>SUM(I70:P70,S70)*G70</f>
        <v>0</v>
      </c>
      <c r="X70" s="480"/>
      <c r="Y70" s="283">
        <f>SUM(I70:P70,S70)*D70</f>
        <v>0</v>
      </c>
      <c r="Z70" s="87"/>
      <c r="AA70" s="77"/>
    </row>
    <row r="71" spans="1:27" ht="11.25" customHeight="1" thickBot="1">
      <c r="A71" s="997"/>
      <c r="B71" s="244" t="s">
        <v>110</v>
      </c>
      <c r="C71" s="299">
        <v>17</v>
      </c>
      <c r="D71" s="291">
        <f t="shared" si="8"/>
        <v>7.7110640000000004</v>
      </c>
      <c r="E71" s="358" t="s">
        <v>123</v>
      </c>
      <c r="F71" s="358" t="s">
        <v>82</v>
      </c>
      <c r="G71" s="312">
        <v>1</v>
      </c>
      <c r="H71" s="420">
        <v>305</v>
      </c>
      <c r="I71" s="520"/>
      <c r="J71" s="536"/>
      <c r="K71" s="551"/>
      <c r="L71" s="569"/>
      <c r="M71" s="580"/>
      <c r="N71" s="595"/>
      <c r="O71" s="617"/>
      <c r="P71" s="648"/>
      <c r="Q71" s="659"/>
      <c r="R71" s="196"/>
      <c r="S71" s="695"/>
      <c r="T71" s="86"/>
      <c r="U71" s="449">
        <f t="shared" si="9"/>
        <v>0</v>
      </c>
      <c r="V71" s="485"/>
      <c r="W71" s="283">
        <f>SUM(I71:P71,S71)*G71</f>
        <v>0</v>
      </c>
      <c r="X71" s="480"/>
      <c r="Y71" s="283">
        <f>SUM(I71:P71,S71)*D71</f>
        <v>0</v>
      </c>
      <c r="Z71" s="87"/>
      <c r="AA71" s="77"/>
    </row>
    <row r="72" spans="1:27" ht="11.25" customHeight="1" thickBot="1">
      <c r="A72" s="997"/>
      <c r="B72" s="245" t="s">
        <v>110</v>
      </c>
      <c r="C72" s="295">
        <v>25.5</v>
      </c>
      <c r="D72" s="292">
        <f t="shared" si="8"/>
        <v>11.566596000000001</v>
      </c>
      <c r="E72" s="359" t="s">
        <v>124</v>
      </c>
      <c r="F72" s="359" t="s">
        <v>125</v>
      </c>
      <c r="G72" s="313">
        <v>1</v>
      </c>
      <c r="H72" s="420">
        <v>529</v>
      </c>
      <c r="I72" s="521"/>
      <c r="J72" s="537"/>
      <c r="K72" s="552"/>
      <c r="L72" s="570"/>
      <c r="M72" s="581"/>
      <c r="N72" s="596"/>
      <c r="O72" s="618"/>
      <c r="P72" s="649"/>
      <c r="Q72" s="659"/>
      <c r="R72" s="197"/>
      <c r="S72" s="696"/>
      <c r="T72" s="86"/>
      <c r="U72" s="449">
        <f t="shared" si="9"/>
        <v>0</v>
      </c>
      <c r="V72" s="485"/>
      <c r="W72" s="283">
        <f>SUM(I72:P72,S72)*G72</f>
        <v>0</v>
      </c>
      <c r="X72" s="480"/>
      <c r="Y72" s="283">
        <f>SUM(I72:P72,S72)*D72</f>
        <v>0</v>
      </c>
      <c r="Z72" s="87"/>
      <c r="AA72" s="77"/>
    </row>
    <row r="73" spans="1:27" ht="11.25" customHeight="1" thickBot="1">
      <c r="A73" s="1042"/>
      <c r="B73" s="241" t="s">
        <v>126</v>
      </c>
      <c r="C73" s="296">
        <f>SUM(C62:C72)</f>
        <v>126.97</v>
      </c>
      <c r="D73" s="293">
        <f t="shared" si="8"/>
        <v>57.59257624</v>
      </c>
      <c r="E73" s="360" t="s">
        <v>127</v>
      </c>
      <c r="F73" s="360" t="s">
        <v>46</v>
      </c>
      <c r="G73" s="296">
        <f>SUM(G62:G72)</f>
        <v>40</v>
      </c>
      <c r="H73" s="420">
        <v>2372</v>
      </c>
      <c r="I73" s="522"/>
      <c r="J73" s="538"/>
      <c r="K73" s="553"/>
      <c r="L73" s="571"/>
      <c r="M73" s="582"/>
      <c r="N73" s="597"/>
      <c r="O73" s="619"/>
      <c r="P73" s="650"/>
      <c r="Q73" s="659"/>
      <c r="R73" s="194"/>
      <c r="S73" s="697"/>
      <c r="T73" s="86"/>
      <c r="U73" s="450">
        <f t="shared" si="9"/>
        <v>0</v>
      </c>
      <c r="V73" s="485"/>
      <c r="W73" s="502">
        <f>SUM(I73:P73,S73)*G73</f>
        <v>0</v>
      </c>
      <c r="X73" s="480"/>
      <c r="Y73" s="502">
        <f>SUM(I73:P73,S73)*D73</f>
        <v>0</v>
      </c>
      <c r="Z73" s="87"/>
      <c r="AA73" s="77"/>
    </row>
    <row r="74" spans="1:27" ht="11.25" customHeight="1" thickTop="1">
      <c r="A74" s="88"/>
      <c r="B74" s="247"/>
      <c r="C74" s="249"/>
      <c r="D74" s="249"/>
      <c r="E74" s="247"/>
      <c r="F74" s="247"/>
      <c r="G74" s="247"/>
      <c r="H74" s="423"/>
      <c r="I74" s="199"/>
      <c r="J74" s="199"/>
      <c r="K74" s="199"/>
      <c r="L74" s="199"/>
      <c r="M74" s="583"/>
      <c r="N74" s="199"/>
      <c r="O74" s="620"/>
      <c r="P74" s="620"/>
      <c r="Q74" s="630"/>
      <c r="R74" s="674"/>
      <c r="S74" s="199"/>
      <c r="T74" s="90"/>
      <c r="U74" s="452"/>
      <c r="V74" s="484"/>
      <c r="W74" s="506"/>
      <c r="X74" s="484"/>
      <c r="Y74" s="506"/>
      <c r="Z74" s="77"/>
      <c r="AA74" s="77"/>
    </row>
    <row r="75" spans="1:27" ht="11.25" customHeight="1" thickBot="1">
      <c r="A75" s="88"/>
      <c r="B75" s="248" t="s">
        <v>128</v>
      </c>
      <c r="C75" s="300"/>
      <c r="D75" s="300"/>
      <c r="E75" s="300"/>
      <c r="F75" s="300"/>
      <c r="G75" s="300"/>
      <c r="H75" s="424"/>
      <c r="I75" s="214"/>
      <c r="J75" s="214"/>
      <c r="K75" s="214"/>
      <c r="L75" s="214"/>
      <c r="M75" s="584"/>
      <c r="N75" s="214"/>
      <c r="O75" s="621"/>
      <c r="P75" s="621"/>
      <c r="Q75" s="630"/>
      <c r="R75" s="675"/>
      <c r="S75" s="214"/>
      <c r="T75" s="90"/>
      <c r="U75" s="453"/>
      <c r="V75" s="484"/>
      <c r="W75" s="507"/>
      <c r="X75" s="484"/>
      <c r="Y75" s="507"/>
      <c r="Z75" s="77"/>
      <c r="AA75" s="77"/>
    </row>
    <row r="76" spans="1:27" ht="11.25" customHeight="1" thickTop="1" thickBot="1">
      <c r="A76" s="85"/>
      <c r="B76" s="243" t="s">
        <v>129</v>
      </c>
      <c r="C76" s="290">
        <v>0.74</v>
      </c>
      <c r="D76" s="298">
        <f>0.453592*C76</f>
        <v>0.33565807999999997</v>
      </c>
      <c r="E76" s="357" t="s">
        <v>130</v>
      </c>
      <c r="F76" s="357" t="s">
        <v>37</v>
      </c>
      <c r="G76" s="311">
        <v>5</v>
      </c>
      <c r="H76" s="420">
        <v>43</v>
      </c>
      <c r="I76" s="519"/>
      <c r="J76" s="535"/>
      <c r="K76" s="550"/>
      <c r="L76" s="568"/>
      <c r="M76" s="579"/>
      <c r="N76" s="594"/>
      <c r="O76" s="616"/>
      <c r="P76" s="647"/>
      <c r="Q76" s="659"/>
      <c r="R76" s="195"/>
      <c r="S76" s="694"/>
      <c r="T76" s="86"/>
      <c r="U76" s="448">
        <f>SUM(I76:P76,S76)*H76</f>
        <v>0</v>
      </c>
      <c r="V76" s="485"/>
      <c r="W76" s="501">
        <f>SUM(I76:P76,S76)*G76</f>
        <v>0</v>
      </c>
      <c r="X76" s="480"/>
      <c r="Y76" s="501">
        <f>SUM(I76:P76,S76)*D76</f>
        <v>0</v>
      </c>
      <c r="Z76" s="87"/>
      <c r="AA76" s="77"/>
    </row>
    <row r="77" spans="1:27" ht="11.25" customHeight="1" thickBot="1">
      <c r="A77" s="85"/>
      <c r="B77" s="244" t="s">
        <v>129</v>
      </c>
      <c r="C77" s="299">
        <v>1.94</v>
      </c>
      <c r="D77" s="291">
        <f>0.453592*C77</f>
        <v>0.87996847999999994</v>
      </c>
      <c r="E77" s="358" t="s">
        <v>131</v>
      </c>
      <c r="F77" s="358" t="s">
        <v>39</v>
      </c>
      <c r="G77" s="312">
        <v>5</v>
      </c>
      <c r="H77" s="420">
        <v>59</v>
      </c>
      <c r="I77" s="520"/>
      <c r="J77" s="536"/>
      <c r="K77" s="551"/>
      <c r="L77" s="569"/>
      <c r="M77" s="580"/>
      <c r="N77" s="595"/>
      <c r="O77" s="617"/>
      <c r="P77" s="648"/>
      <c r="Q77" s="659"/>
      <c r="R77" s="196"/>
      <c r="S77" s="695"/>
      <c r="T77" s="86"/>
      <c r="U77" s="449">
        <f>SUM(I77:P77,S77)*H77</f>
        <v>0</v>
      </c>
      <c r="V77" s="485"/>
      <c r="W77" s="283">
        <f>SUM(I77:P77,S77)*G77</f>
        <v>0</v>
      </c>
      <c r="X77" s="480"/>
      <c r="Y77" s="283">
        <f>SUM(I77:P77,S77)*D77</f>
        <v>0</v>
      </c>
      <c r="Z77" s="87"/>
      <c r="AA77" s="77"/>
    </row>
    <row r="78" spans="1:27" ht="11.25" customHeight="1" thickBot="1">
      <c r="A78" s="85"/>
      <c r="B78" s="244" t="s">
        <v>129</v>
      </c>
      <c r="C78" s="299">
        <v>3.94</v>
      </c>
      <c r="D78" s="291">
        <f>0.453592*C78</f>
        <v>1.78715248</v>
      </c>
      <c r="E78" s="358" t="s">
        <v>132</v>
      </c>
      <c r="F78" s="358" t="s">
        <v>41</v>
      </c>
      <c r="G78" s="312">
        <v>5</v>
      </c>
      <c r="H78" s="420">
        <v>87</v>
      </c>
      <c r="I78" s="520"/>
      <c r="J78" s="536"/>
      <c r="K78" s="551"/>
      <c r="L78" s="569"/>
      <c r="M78" s="580"/>
      <c r="N78" s="595"/>
      <c r="O78" s="617"/>
      <c r="P78" s="648"/>
      <c r="Q78" s="659"/>
      <c r="R78" s="196"/>
      <c r="S78" s="695"/>
      <c r="T78" s="86"/>
      <c r="U78" s="449">
        <f>SUM(I78:P78,S78)*H78</f>
        <v>0</v>
      </c>
      <c r="V78" s="485"/>
      <c r="W78" s="283">
        <f>SUM(I78:P78,S78)*G78</f>
        <v>0</v>
      </c>
      <c r="X78" s="480"/>
      <c r="Y78" s="283">
        <f>SUM(I78:P78,S78)*D78</f>
        <v>0</v>
      </c>
      <c r="Z78" s="87"/>
      <c r="AA78" s="77"/>
    </row>
    <row r="79" spans="1:27" ht="11.25" customHeight="1" thickBot="1">
      <c r="A79" s="85"/>
      <c r="B79" s="245" t="s">
        <v>129</v>
      </c>
      <c r="C79" s="295">
        <v>7.14</v>
      </c>
      <c r="D79" s="291">
        <f>0.453592*C79</f>
        <v>3.2386468799999997</v>
      </c>
      <c r="E79" s="359" t="s">
        <v>133</v>
      </c>
      <c r="F79" s="359" t="s">
        <v>57</v>
      </c>
      <c r="G79" s="313">
        <v>5</v>
      </c>
      <c r="H79" s="420">
        <v>143</v>
      </c>
      <c r="I79" s="521"/>
      <c r="J79" s="537"/>
      <c r="K79" s="552"/>
      <c r="L79" s="570"/>
      <c r="M79" s="581"/>
      <c r="N79" s="596"/>
      <c r="O79" s="618"/>
      <c r="P79" s="649"/>
      <c r="Q79" s="659"/>
      <c r="R79" s="197"/>
      <c r="S79" s="696"/>
      <c r="T79" s="86"/>
      <c r="U79" s="449">
        <f>SUM(I79:P79,S79)*H79</f>
        <v>0</v>
      </c>
      <c r="V79" s="485"/>
      <c r="W79" s="283">
        <f>SUM(I79:P79,S79)*G79</f>
        <v>0</v>
      </c>
      <c r="X79" s="480"/>
      <c r="Y79" s="283">
        <f>SUM(I79:P79,S79)*D79</f>
        <v>0</v>
      </c>
      <c r="Z79" s="87"/>
      <c r="AA79" s="77"/>
    </row>
    <row r="80" spans="1:27" ht="11.25" customHeight="1" thickBot="1">
      <c r="A80" s="85"/>
      <c r="B80" s="241" t="s">
        <v>134</v>
      </c>
      <c r="C80" s="296">
        <f>SUM(C76:C79)</f>
        <v>13.759999999999998</v>
      </c>
      <c r="D80" s="291">
        <f>0.453592*C80</f>
        <v>6.2414259199999993</v>
      </c>
      <c r="E80" s="356" t="s">
        <v>135</v>
      </c>
      <c r="F80" s="356" t="s">
        <v>46</v>
      </c>
      <c r="G80" s="314">
        <f>SUM(G76:G79)</f>
        <v>20</v>
      </c>
      <c r="H80" s="420">
        <v>331</v>
      </c>
      <c r="I80" s="522"/>
      <c r="J80" s="538"/>
      <c r="K80" s="553"/>
      <c r="L80" s="571"/>
      <c r="M80" s="582"/>
      <c r="N80" s="597"/>
      <c r="O80" s="619"/>
      <c r="P80" s="650"/>
      <c r="Q80" s="659"/>
      <c r="R80" s="194"/>
      <c r="S80" s="697"/>
      <c r="T80" s="86"/>
      <c r="U80" s="450">
        <f>SUM(I80:P80,S80)*H80</f>
        <v>0</v>
      </c>
      <c r="V80" s="485"/>
      <c r="W80" s="502">
        <f>SUM(I80:P80,S80)*G80</f>
        <v>0</v>
      </c>
      <c r="X80" s="480"/>
      <c r="Y80" s="502">
        <f>SUM(I80:P80,S80)*D80</f>
        <v>0</v>
      </c>
      <c r="Z80" s="87"/>
      <c r="AA80" s="77"/>
    </row>
    <row r="81" spans="1:27" ht="11.25" customHeight="1" thickTop="1" thickBot="1">
      <c r="A81" s="88"/>
      <c r="B81" s="246"/>
      <c r="C81" s="297"/>
      <c r="D81" s="339"/>
      <c r="E81" s="246"/>
      <c r="F81" s="246"/>
      <c r="G81" s="246"/>
      <c r="H81" s="421"/>
      <c r="I81" s="198"/>
      <c r="J81" s="198"/>
      <c r="K81" s="198"/>
      <c r="L81" s="198"/>
      <c r="M81" s="198"/>
      <c r="N81" s="198"/>
      <c r="O81" s="615"/>
      <c r="P81" s="615"/>
      <c r="Q81" s="630"/>
      <c r="R81" s="225"/>
      <c r="S81" s="198"/>
      <c r="T81" s="90"/>
      <c r="U81" s="447"/>
      <c r="V81" s="484"/>
      <c r="W81" s="504"/>
      <c r="X81" s="484"/>
      <c r="Y81" s="504"/>
      <c r="Z81" s="77"/>
      <c r="AA81" s="77"/>
    </row>
    <row r="82" spans="1:27" ht="11.25" customHeight="1" thickTop="1" thickBot="1">
      <c r="A82" s="85"/>
      <c r="B82" s="243" t="s">
        <v>136</v>
      </c>
      <c r="C82" s="290">
        <v>1.88</v>
      </c>
      <c r="D82" s="298">
        <f t="shared" ref="D82:D89" si="10">0.453592*C82</f>
        <v>0.85275295999999989</v>
      </c>
      <c r="E82" s="357" t="s">
        <v>137</v>
      </c>
      <c r="F82" s="357" t="s">
        <v>37</v>
      </c>
      <c r="G82" s="311">
        <v>5</v>
      </c>
      <c r="H82" s="420">
        <v>59</v>
      </c>
      <c r="I82" s="519"/>
      <c r="J82" s="535"/>
      <c r="K82" s="550"/>
      <c r="L82" s="568"/>
      <c r="M82" s="579"/>
      <c r="N82" s="594"/>
      <c r="O82" s="616"/>
      <c r="P82" s="647"/>
      <c r="Q82" s="659"/>
      <c r="R82" s="195"/>
      <c r="S82" s="694"/>
      <c r="T82" s="86"/>
      <c r="U82" s="448">
        <f t="shared" ref="U82:U89" si="11">SUM(I82:P82,S82)*H82</f>
        <v>0</v>
      </c>
      <c r="V82" s="485"/>
      <c r="W82" s="501">
        <f>SUM(I82:P82,S82)*G82</f>
        <v>0</v>
      </c>
      <c r="X82" s="480"/>
      <c r="Y82" s="501">
        <f>SUM(I82:P82,S82)*D82</f>
        <v>0</v>
      </c>
      <c r="Z82" s="87"/>
      <c r="AA82" s="77"/>
    </row>
    <row r="83" spans="1:27" ht="11.25" customHeight="1" thickBot="1">
      <c r="A83" s="85"/>
      <c r="B83" s="244" t="s">
        <v>136</v>
      </c>
      <c r="C83" s="299">
        <v>6.92</v>
      </c>
      <c r="D83" s="291">
        <f t="shared" si="10"/>
        <v>3.1388566399999998</v>
      </c>
      <c r="E83" s="358" t="s">
        <v>138</v>
      </c>
      <c r="F83" s="358" t="s">
        <v>39</v>
      </c>
      <c r="G83" s="312">
        <v>5</v>
      </c>
      <c r="H83" s="420">
        <v>127</v>
      </c>
      <c r="I83" s="520"/>
      <c r="J83" s="536"/>
      <c r="K83" s="551"/>
      <c r="L83" s="569"/>
      <c r="M83" s="580"/>
      <c r="N83" s="595"/>
      <c r="O83" s="617"/>
      <c r="P83" s="648"/>
      <c r="Q83" s="659"/>
      <c r="R83" s="196"/>
      <c r="S83" s="695"/>
      <c r="T83" s="86"/>
      <c r="U83" s="449">
        <f t="shared" si="11"/>
        <v>0</v>
      </c>
      <c r="V83" s="485"/>
      <c r="W83" s="283">
        <f>SUM(I83:P83,S83)*G83</f>
        <v>0</v>
      </c>
      <c r="X83" s="480"/>
      <c r="Y83" s="283">
        <f>SUM(I83:P83,S83)*D83</f>
        <v>0</v>
      </c>
      <c r="Z83" s="87"/>
      <c r="AA83" s="77"/>
    </row>
    <row r="84" spans="1:27" ht="11.25" customHeight="1" thickBot="1">
      <c r="A84" s="85"/>
      <c r="B84" s="244" t="s">
        <v>136</v>
      </c>
      <c r="C84" s="299">
        <v>8.26</v>
      </c>
      <c r="D84" s="291">
        <f t="shared" si="10"/>
        <v>3.74666992</v>
      </c>
      <c r="E84" s="358" t="s">
        <v>139</v>
      </c>
      <c r="F84" s="358" t="s">
        <v>41</v>
      </c>
      <c r="G84" s="312">
        <v>5</v>
      </c>
      <c r="H84" s="420">
        <v>157</v>
      </c>
      <c r="I84" s="520"/>
      <c r="J84" s="536"/>
      <c r="K84" s="551"/>
      <c r="L84" s="569"/>
      <c r="M84" s="580"/>
      <c r="N84" s="595"/>
      <c r="O84" s="617"/>
      <c r="P84" s="648"/>
      <c r="Q84" s="659"/>
      <c r="R84" s="196"/>
      <c r="S84" s="695"/>
      <c r="T84" s="86"/>
      <c r="U84" s="449">
        <f t="shared" si="11"/>
        <v>0</v>
      </c>
      <c r="V84" s="485"/>
      <c r="W84" s="283">
        <f>SUM(I84:P84,S84)*G84</f>
        <v>0</v>
      </c>
      <c r="X84" s="480"/>
      <c r="Y84" s="283">
        <f>SUM(I84:P84,S84)*D84</f>
        <v>0</v>
      </c>
      <c r="Z84" s="87"/>
      <c r="AA84" s="77"/>
    </row>
    <row r="85" spans="1:27" ht="11.25" customHeight="1" thickBot="1">
      <c r="A85" s="85"/>
      <c r="B85" s="244" t="s">
        <v>136</v>
      </c>
      <c r="C85" s="299">
        <v>14.94</v>
      </c>
      <c r="D85" s="291">
        <f t="shared" si="10"/>
        <v>6.77666448</v>
      </c>
      <c r="E85" s="358" t="s">
        <v>140</v>
      </c>
      <c r="F85" s="358" t="s">
        <v>57</v>
      </c>
      <c r="G85" s="312">
        <v>5</v>
      </c>
      <c r="H85" s="420">
        <v>248</v>
      </c>
      <c r="I85" s="520"/>
      <c r="J85" s="536"/>
      <c r="K85" s="551"/>
      <c r="L85" s="569"/>
      <c r="M85" s="580"/>
      <c r="N85" s="595"/>
      <c r="O85" s="617"/>
      <c r="P85" s="648"/>
      <c r="Q85" s="659"/>
      <c r="R85" s="196"/>
      <c r="S85" s="695"/>
      <c r="T85" s="86"/>
      <c r="U85" s="449">
        <f t="shared" si="11"/>
        <v>0</v>
      </c>
      <c r="V85" s="485"/>
      <c r="W85" s="283">
        <f>SUM(I85:P85,S85)*G85</f>
        <v>0</v>
      </c>
      <c r="X85" s="480"/>
      <c r="Y85" s="283">
        <f>SUM(I85:P85,S85)*D85</f>
        <v>0</v>
      </c>
      <c r="Z85" s="87"/>
      <c r="AA85" s="77"/>
    </row>
    <row r="86" spans="1:27" ht="11.25" customHeight="1" thickBot="1">
      <c r="A86" s="85"/>
      <c r="B86" s="244" t="s">
        <v>136</v>
      </c>
      <c r="C86" s="299">
        <v>5.36</v>
      </c>
      <c r="D86" s="291">
        <f t="shared" si="10"/>
        <v>2.43125312</v>
      </c>
      <c r="E86" s="358" t="s">
        <v>141</v>
      </c>
      <c r="F86" s="358" t="s">
        <v>68</v>
      </c>
      <c r="G86" s="312">
        <v>1</v>
      </c>
      <c r="H86" s="420">
        <v>101</v>
      </c>
      <c r="I86" s="520"/>
      <c r="J86" s="536"/>
      <c r="K86" s="551"/>
      <c r="L86" s="569"/>
      <c r="M86" s="580"/>
      <c r="N86" s="595"/>
      <c r="O86" s="617"/>
      <c r="P86" s="648"/>
      <c r="Q86" s="659"/>
      <c r="R86" s="196"/>
      <c r="S86" s="695"/>
      <c r="T86" s="86"/>
      <c r="U86" s="449">
        <f t="shared" si="11"/>
        <v>0</v>
      </c>
      <c r="V86" s="485"/>
      <c r="W86" s="283">
        <f>SUM(I86:P86,S86)*G86</f>
        <v>0</v>
      </c>
      <c r="X86" s="480"/>
      <c r="Y86" s="283">
        <f>SUM(I86:P86,S86)*D86</f>
        <v>0</v>
      </c>
      <c r="Z86" s="87"/>
      <c r="AA86" s="77"/>
    </row>
    <row r="87" spans="1:27" ht="11.25" customHeight="1" thickBot="1">
      <c r="A87" s="85"/>
      <c r="B87" s="244" t="s">
        <v>136</v>
      </c>
      <c r="C87" s="299">
        <v>8.92</v>
      </c>
      <c r="D87" s="291">
        <f t="shared" si="10"/>
        <v>4.0460406400000002</v>
      </c>
      <c r="E87" s="358" t="s">
        <v>142</v>
      </c>
      <c r="F87" s="358" t="s">
        <v>70</v>
      </c>
      <c r="G87" s="312">
        <v>1</v>
      </c>
      <c r="H87" s="420">
        <v>149</v>
      </c>
      <c r="I87" s="520"/>
      <c r="J87" s="536"/>
      <c r="K87" s="551"/>
      <c r="L87" s="569"/>
      <c r="M87" s="580"/>
      <c r="N87" s="595"/>
      <c r="O87" s="617"/>
      <c r="P87" s="648"/>
      <c r="Q87" s="659"/>
      <c r="R87" s="196"/>
      <c r="S87" s="695"/>
      <c r="T87" s="86"/>
      <c r="U87" s="449">
        <f t="shared" si="11"/>
        <v>0</v>
      </c>
      <c r="V87" s="485"/>
      <c r="W87" s="283">
        <f>SUM(I87:P87,S87)*G87</f>
        <v>0</v>
      </c>
      <c r="X87" s="480"/>
      <c r="Y87" s="283">
        <f>SUM(I87:P87,S87)*D87</f>
        <v>0</v>
      </c>
      <c r="Z87" s="87"/>
      <c r="AA87" s="77"/>
    </row>
    <row r="88" spans="1:27" ht="11.25" customHeight="1" thickBot="1">
      <c r="A88" s="85"/>
      <c r="B88" s="245" t="s">
        <v>136</v>
      </c>
      <c r="C88" s="295">
        <v>3.62</v>
      </c>
      <c r="D88" s="291">
        <f t="shared" si="10"/>
        <v>1.6420030400000001</v>
      </c>
      <c r="E88" s="359" t="s">
        <v>143</v>
      </c>
      <c r="F88" s="359" t="s">
        <v>82</v>
      </c>
      <c r="G88" s="313">
        <v>1</v>
      </c>
      <c r="H88" s="420">
        <v>167</v>
      </c>
      <c r="I88" s="521"/>
      <c r="J88" s="537"/>
      <c r="K88" s="552"/>
      <c r="L88" s="570"/>
      <c r="M88" s="581"/>
      <c r="N88" s="596"/>
      <c r="O88" s="618"/>
      <c r="P88" s="649"/>
      <c r="Q88" s="659"/>
      <c r="R88" s="197"/>
      <c r="S88" s="696"/>
      <c r="T88" s="86"/>
      <c r="U88" s="449">
        <f t="shared" si="11"/>
        <v>0</v>
      </c>
      <c r="V88" s="485"/>
      <c r="W88" s="283">
        <f>SUM(I88:P88,S88)*G88</f>
        <v>0</v>
      </c>
      <c r="X88" s="480"/>
      <c r="Y88" s="283">
        <f>SUM(I88:P88,S88)*D88</f>
        <v>0</v>
      </c>
      <c r="Z88" s="87"/>
      <c r="AA88" s="77"/>
    </row>
    <row r="89" spans="1:27" ht="11.25" customHeight="1" thickBot="1">
      <c r="A89" s="85"/>
      <c r="B89" s="241" t="s">
        <v>144</v>
      </c>
      <c r="C89" s="296">
        <f>SUM(C82:C88)</f>
        <v>49.9</v>
      </c>
      <c r="D89" s="291">
        <f t="shared" si="10"/>
        <v>22.634240800000001</v>
      </c>
      <c r="E89" s="360" t="s">
        <v>145</v>
      </c>
      <c r="F89" s="360" t="s">
        <v>46</v>
      </c>
      <c r="G89" s="296">
        <f>SUM(G82:G88)</f>
        <v>23</v>
      </c>
      <c r="H89" s="420">
        <v>1008</v>
      </c>
      <c r="I89" s="522"/>
      <c r="J89" s="538"/>
      <c r="K89" s="553"/>
      <c r="L89" s="571"/>
      <c r="M89" s="582"/>
      <c r="N89" s="597"/>
      <c r="O89" s="619"/>
      <c r="P89" s="650"/>
      <c r="Q89" s="659"/>
      <c r="R89" s="194"/>
      <c r="S89" s="697"/>
      <c r="T89" s="86"/>
      <c r="U89" s="450">
        <f t="shared" si="11"/>
        <v>0</v>
      </c>
      <c r="V89" s="485"/>
      <c r="W89" s="502">
        <f>SUM(I89:P89,S89)*G89</f>
        <v>0</v>
      </c>
      <c r="X89" s="480"/>
      <c r="Y89" s="502">
        <f>SUM(I89:P89,S89)*D89</f>
        <v>0</v>
      </c>
      <c r="Z89" s="87"/>
      <c r="AA89" s="77"/>
    </row>
    <row r="90" spans="1:27" ht="11.25" customHeight="1" thickTop="1" thickBot="1">
      <c r="A90" s="88"/>
      <c r="B90" s="246"/>
      <c r="C90" s="297"/>
      <c r="D90" s="339"/>
      <c r="E90" s="246"/>
      <c r="F90" s="246"/>
      <c r="G90" s="246"/>
      <c r="H90" s="421"/>
      <c r="I90" s="198"/>
      <c r="J90" s="198"/>
      <c r="K90" s="198"/>
      <c r="L90" s="198"/>
      <c r="M90" s="198"/>
      <c r="N90" s="198"/>
      <c r="O90" s="615"/>
      <c r="P90" s="615"/>
      <c r="Q90" s="630"/>
      <c r="R90" s="225"/>
      <c r="S90" s="198"/>
      <c r="T90" s="90"/>
      <c r="U90" s="447"/>
      <c r="V90" s="484"/>
      <c r="W90" s="504"/>
      <c r="X90" s="484"/>
      <c r="Y90" s="504"/>
      <c r="Z90" s="77"/>
      <c r="AA90" s="77"/>
    </row>
    <row r="91" spans="1:27" ht="11.25" customHeight="1" thickTop="1" thickBot="1">
      <c r="A91" s="85"/>
      <c r="B91" s="241" t="s">
        <v>146</v>
      </c>
      <c r="C91" s="293">
        <v>8.1</v>
      </c>
      <c r="D91" s="293"/>
      <c r="E91" s="356" t="s">
        <v>147</v>
      </c>
      <c r="F91" s="356" t="s">
        <v>39</v>
      </c>
      <c r="G91" s="314">
        <v>5</v>
      </c>
      <c r="H91" s="420">
        <v>157</v>
      </c>
      <c r="I91" s="522"/>
      <c r="J91" s="538"/>
      <c r="K91" s="553"/>
      <c r="L91" s="571"/>
      <c r="M91" s="582"/>
      <c r="N91" s="597"/>
      <c r="O91" s="619"/>
      <c r="P91" s="650"/>
      <c r="Q91" s="659"/>
      <c r="R91" s="194"/>
      <c r="S91" s="697"/>
      <c r="T91" s="86"/>
      <c r="U91" s="451">
        <f>SUM(I91:P91,S91)*H91</f>
        <v>0</v>
      </c>
      <c r="V91" s="485"/>
      <c r="W91" s="505">
        <f>SUM(I91:P91,S91)*G91</f>
        <v>0</v>
      </c>
      <c r="X91" s="480"/>
      <c r="Y91" s="505">
        <f>SUM(I91:P91,S91)*D91</f>
        <v>0</v>
      </c>
      <c r="Z91" s="87"/>
      <c r="AA91" s="77"/>
    </row>
    <row r="92" spans="1:27" ht="11.25" customHeight="1" thickTop="1" thickBot="1">
      <c r="A92" s="88"/>
      <c r="B92" s="246"/>
      <c r="C92" s="294"/>
      <c r="D92" s="294"/>
      <c r="E92" s="246"/>
      <c r="F92" s="246"/>
      <c r="G92" s="246"/>
      <c r="H92" s="421"/>
      <c r="I92" s="198"/>
      <c r="J92" s="198"/>
      <c r="K92" s="198"/>
      <c r="L92" s="198"/>
      <c r="M92" s="198"/>
      <c r="N92" s="198"/>
      <c r="O92" s="615"/>
      <c r="P92" s="615"/>
      <c r="Q92" s="630"/>
      <c r="R92" s="225"/>
      <c r="S92" s="198"/>
      <c r="T92" s="90"/>
      <c r="U92" s="447"/>
      <c r="V92" s="484"/>
      <c r="W92" s="500"/>
      <c r="X92" s="484"/>
      <c r="Y92" s="504"/>
      <c r="Z92" s="77"/>
      <c r="AA92" s="77"/>
    </row>
    <row r="93" spans="1:27" ht="11.25" customHeight="1" thickTop="1" thickBot="1">
      <c r="A93" s="85"/>
      <c r="B93" s="243" t="s">
        <v>148</v>
      </c>
      <c r="C93" s="298">
        <v>2.85</v>
      </c>
      <c r="D93" s="298">
        <f t="shared" ref="D93:D100" si="12">0.453592*C93</f>
        <v>1.2927371999999999</v>
      </c>
      <c r="E93" s="357" t="s">
        <v>149</v>
      </c>
      <c r="F93" s="357" t="s">
        <v>37</v>
      </c>
      <c r="G93" s="311">
        <v>5</v>
      </c>
      <c r="H93" s="420">
        <v>68</v>
      </c>
      <c r="I93" s="519"/>
      <c r="J93" s="535"/>
      <c r="K93" s="550"/>
      <c r="L93" s="568"/>
      <c r="M93" s="579"/>
      <c r="N93" s="594"/>
      <c r="O93" s="616"/>
      <c r="P93" s="647"/>
      <c r="Q93" s="659"/>
      <c r="R93" s="195"/>
      <c r="S93" s="694"/>
      <c r="T93" s="86"/>
      <c r="U93" s="448">
        <f t="shared" ref="U93:U100" si="13">SUM(I93:P93,S93)*H93</f>
        <v>0</v>
      </c>
      <c r="V93" s="485"/>
      <c r="W93" s="501">
        <f>SUM(I93:P93,S93)*G93</f>
        <v>0</v>
      </c>
      <c r="X93" s="480"/>
      <c r="Y93" s="501">
        <f>SUM(I93:P93,S93)*D93</f>
        <v>0</v>
      </c>
      <c r="Z93" s="87"/>
      <c r="AA93" s="77"/>
    </row>
    <row r="94" spans="1:27" ht="11.25" customHeight="1" thickBot="1">
      <c r="A94" s="85"/>
      <c r="B94" s="244" t="s">
        <v>148</v>
      </c>
      <c r="C94" s="291">
        <v>4.3099999999999996</v>
      </c>
      <c r="D94" s="291">
        <f t="shared" si="12"/>
        <v>1.9549815199999998</v>
      </c>
      <c r="E94" s="358" t="s">
        <v>150</v>
      </c>
      <c r="F94" s="358" t="s">
        <v>39</v>
      </c>
      <c r="G94" s="312">
        <v>5</v>
      </c>
      <c r="H94" s="420">
        <v>93</v>
      </c>
      <c r="I94" s="520"/>
      <c r="J94" s="536"/>
      <c r="K94" s="551"/>
      <c r="L94" s="569"/>
      <c r="M94" s="580"/>
      <c r="N94" s="595"/>
      <c r="O94" s="617"/>
      <c r="P94" s="648"/>
      <c r="Q94" s="659"/>
      <c r="R94" s="196"/>
      <c r="S94" s="695"/>
      <c r="T94" s="86"/>
      <c r="U94" s="449">
        <f t="shared" si="13"/>
        <v>0</v>
      </c>
      <c r="V94" s="485"/>
      <c r="W94" s="283">
        <f>SUM(I94:P94,S94)*G94</f>
        <v>0</v>
      </c>
      <c r="X94" s="480"/>
      <c r="Y94" s="283">
        <f>SUM(I94:P94,S94)*D94</f>
        <v>0</v>
      </c>
      <c r="Z94" s="87"/>
      <c r="AA94" s="77"/>
    </row>
    <row r="95" spans="1:27" ht="11.25" customHeight="1" thickBot="1">
      <c r="A95" s="85"/>
      <c r="B95" s="244" t="s">
        <v>148</v>
      </c>
      <c r="C95" s="291">
        <v>8.64</v>
      </c>
      <c r="D95" s="291">
        <f t="shared" si="12"/>
        <v>3.9190348800000003</v>
      </c>
      <c r="E95" s="358" t="s">
        <v>151</v>
      </c>
      <c r="F95" s="358" t="s">
        <v>41</v>
      </c>
      <c r="G95" s="312">
        <v>5</v>
      </c>
      <c r="H95" s="420">
        <v>152</v>
      </c>
      <c r="I95" s="520"/>
      <c r="J95" s="536"/>
      <c r="K95" s="551"/>
      <c r="L95" s="569"/>
      <c r="M95" s="580"/>
      <c r="N95" s="595"/>
      <c r="O95" s="617"/>
      <c r="P95" s="648"/>
      <c r="Q95" s="659"/>
      <c r="R95" s="196"/>
      <c r="S95" s="695"/>
      <c r="T95" s="86"/>
      <c r="U95" s="449">
        <f t="shared" si="13"/>
        <v>0</v>
      </c>
      <c r="V95" s="485"/>
      <c r="W95" s="283">
        <f>SUM(I95:P95,S95)*G95</f>
        <v>0</v>
      </c>
      <c r="X95" s="480"/>
      <c r="Y95" s="283">
        <f>SUM(I95:P95,S95)*D95</f>
        <v>0</v>
      </c>
      <c r="Z95" s="87"/>
      <c r="AA95" s="77"/>
    </row>
    <row r="96" spans="1:27" ht="11.25" customHeight="1" thickBot="1">
      <c r="A96" s="85"/>
      <c r="B96" s="244" t="s">
        <v>148</v>
      </c>
      <c r="C96" s="291">
        <v>11.8</v>
      </c>
      <c r="D96" s="291">
        <f t="shared" si="12"/>
        <v>5.3523855999999999</v>
      </c>
      <c r="E96" s="358" t="s">
        <v>152</v>
      </c>
      <c r="F96" s="358" t="s">
        <v>57</v>
      </c>
      <c r="G96" s="312">
        <v>5</v>
      </c>
      <c r="H96" s="420">
        <v>199</v>
      </c>
      <c r="I96" s="520"/>
      <c r="J96" s="536"/>
      <c r="K96" s="551"/>
      <c r="L96" s="569"/>
      <c r="M96" s="580"/>
      <c r="N96" s="595"/>
      <c r="O96" s="617"/>
      <c r="P96" s="648"/>
      <c r="Q96" s="659"/>
      <c r="R96" s="196"/>
      <c r="S96" s="695"/>
      <c r="T96" s="86"/>
      <c r="U96" s="449">
        <f t="shared" si="13"/>
        <v>0</v>
      </c>
      <c r="V96" s="485"/>
      <c r="W96" s="283">
        <f>SUM(I96:P96,S96)*G96</f>
        <v>0</v>
      </c>
      <c r="X96" s="480"/>
      <c r="Y96" s="283">
        <f>SUM(I96:P96,S96)*D96</f>
        <v>0</v>
      </c>
      <c r="Z96" s="87"/>
      <c r="AA96" s="77"/>
    </row>
    <row r="97" spans="1:27" ht="11.25" customHeight="1" thickBot="1">
      <c r="A97" s="85"/>
      <c r="B97" s="244" t="s">
        <v>148</v>
      </c>
      <c r="C97" s="291">
        <v>6.47</v>
      </c>
      <c r="D97" s="291">
        <f t="shared" si="12"/>
        <v>2.93474024</v>
      </c>
      <c r="E97" s="358" t="s">
        <v>153</v>
      </c>
      <c r="F97" s="358" t="s">
        <v>68</v>
      </c>
      <c r="G97" s="312">
        <v>1</v>
      </c>
      <c r="H97" s="420">
        <v>112</v>
      </c>
      <c r="I97" s="520"/>
      <c r="J97" s="536"/>
      <c r="K97" s="551"/>
      <c r="L97" s="569"/>
      <c r="M97" s="580"/>
      <c r="N97" s="595"/>
      <c r="O97" s="617"/>
      <c r="P97" s="648"/>
      <c r="Q97" s="659"/>
      <c r="R97" s="196"/>
      <c r="S97" s="695"/>
      <c r="T97" s="86"/>
      <c r="U97" s="449">
        <f t="shared" si="13"/>
        <v>0</v>
      </c>
      <c r="V97" s="485"/>
      <c r="W97" s="283">
        <f>SUM(I97:P97,S97)*G97</f>
        <v>0</v>
      </c>
      <c r="X97" s="480"/>
      <c r="Y97" s="283">
        <f>SUM(I97:P97,S97)*D97</f>
        <v>0</v>
      </c>
      <c r="Z97" s="87"/>
      <c r="AA97" s="77"/>
    </row>
    <row r="98" spans="1:27" ht="11.25" customHeight="1" thickBot="1">
      <c r="A98" s="85"/>
      <c r="B98" s="244" t="s">
        <v>148</v>
      </c>
      <c r="C98" s="291">
        <v>9.52</v>
      </c>
      <c r="D98" s="291">
        <f t="shared" si="12"/>
        <v>4.3181958399999996</v>
      </c>
      <c r="E98" s="358" t="s">
        <v>154</v>
      </c>
      <c r="F98" s="358" t="s">
        <v>70</v>
      </c>
      <c r="G98" s="312">
        <v>1</v>
      </c>
      <c r="H98" s="420">
        <v>152</v>
      </c>
      <c r="I98" s="520"/>
      <c r="J98" s="536"/>
      <c r="K98" s="551"/>
      <c r="L98" s="569"/>
      <c r="M98" s="580"/>
      <c r="N98" s="595"/>
      <c r="O98" s="617"/>
      <c r="P98" s="648"/>
      <c r="Q98" s="659"/>
      <c r="R98" s="196"/>
      <c r="S98" s="695"/>
      <c r="T98" s="86"/>
      <c r="U98" s="449">
        <f t="shared" si="13"/>
        <v>0</v>
      </c>
      <c r="V98" s="485"/>
      <c r="W98" s="283">
        <f>SUM(I98:P98,S98)*G98</f>
        <v>0</v>
      </c>
      <c r="X98" s="480"/>
      <c r="Y98" s="283">
        <f>SUM(I98:P98,S98)*D98</f>
        <v>0</v>
      </c>
      <c r="Z98" s="87"/>
      <c r="AA98" s="77"/>
    </row>
    <row r="99" spans="1:27" ht="11.25" customHeight="1" thickBot="1">
      <c r="A99" s="85"/>
      <c r="B99" s="245" t="s">
        <v>148</v>
      </c>
      <c r="C99" s="292">
        <v>11.53</v>
      </c>
      <c r="D99" s="291">
        <f t="shared" si="12"/>
        <v>5.2299157599999999</v>
      </c>
      <c r="E99" s="359" t="s">
        <v>155</v>
      </c>
      <c r="F99" s="359" t="s">
        <v>82</v>
      </c>
      <c r="G99" s="313">
        <v>1</v>
      </c>
      <c r="H99" s="420">
        <v>180</v>
      </c>
      <c r="I99" s="521"/>
      <c r="J99" s="537"/>
      <c r="K99" s="552"/>
      <c r="L99" s="570"/>
      <c r="M99" s="581"/>
      <c r="N99" s="596"/>
      <c r="O99" s="618"/>
      <c r="P99" s="649"/>
      <c r="Q99" s="659"/>
      <c r="R99" s="197"/>
      <c r="S99" s="696"/>
      <c r="T99" s="86"/>
      <c r="U99" s="449">
        <f t="shared" si="13"/>
        <v>0</v>
      </c>
      <c r="V99" s="485"/>
      <c r="W99" s="283">
        <f>SUM(I99:P99,S99)*G99</f>
        <v>0</v>
      </c>
      <c r="X99" s="480"/>
      <c r="Y99" s="283">
        <f>SUM(I99:P99,S99)*D99</f>
        <v>0</v>
      </c>
      <c r="Z99" s="87"/>
      <c r="AA99" s="77"/>
    </row>
    <row r="100" spans="1:27" ht="11.25" customHeight="1" thickBot="1">
      <c r="A100" s="85"/>
      <c r="B100" s="241" t="s">
        <v>156</v>
      </c>
      <c r="C100" s="293">
        <f>SUM(C93:C99)</f>
        <v>55.120000000000005</v>
      </c>
      <c r="D100" s="291">
        <f t="shared" si="12"/>
        <v>25.00199104</v>
      </c>
      <c r="E100" s="360" t="s">
        <v>157</v>
      </c>
      <c r="F100" s="360" t="s">
        <v>46</v>
      </c>
      <c r="G100" s="395">
        <f>SUM(G93:G99)</f>
        <v>23</v>
      </c>
      <c r="H100" s="420">
        <v>956</v>
      </c>
      <c r="I100" s="522"/>
      <c r="J100" s="538"/>
      <c r="K100" s="553"/>
      <c r="L100" s="571"/>
      <c r="M100" s="582"/>
      <c r="N100" s="597"/>
      <c r="O100" s="619"/>
      <c r="P100" s="650"/>
      <c r="Q100" s="659"/>
      <c r="R100" s="194"/>
      <c r="S100" s="697"/>
      <c r="T100" s="86"/>
      <c r="U100" s="450">
        <f t="shared" si="13"/>
        <v>0</v>
      </c>
      <c r="V100" s="485"/>
      <c r="W100" s="502">
        <f>SUM(I100:P100,S100)*G100</f>
        <v>0</v>
      </c>
      <c r="X100" s="480"/>
      <c r="Y100" s="502">
        <f>SUM(I100:P100,S100)*D100</f>
        <v>0</v>
      </c>
      <c r="Z100" s="87"/>
      <c r="AA100" s="77"/>
    </row>
    <row r="101" spans="1:27" ht="11.25" customHeight="1" thickTop="1">
      <c r="A101" s="88"/>
      <c r="B101" s="249"/>
      <c r="C101" s="301"/>
      <c r="D101" s="340"/>
      <c r="E101" s="301"/>
      <c r="F101" s="301"/>
      <c r="G101" s="301"/>
      <c r="H101" s="425"/>
      <c r="I101" s="199"/>
      <c r="J101" s="199"/>
      <c r="K101" s="199"/>
      <c r="L101" s="199"/>
      <c r="M101" s="583"/>
      <c r="N101" s="199"/>
      <c r="O101" s="620"/>
      <c r="P101" s="620"/>
      <c r="Q101" s="630"/>
      <c r="R101" s="674"/>
      <c r="S101" s="199"/>
      <c r="T101" s="90"/>
      <c r="U101" s="452"/>
      <c r="V101" s="484"/>
      <c r="W101" s="506"/>
      <c r="X101" s="484"/>
      <c r="Y101" s="506"/>
      <c r="Z101" s="77"/>
      <c r="AA101" s="77"/>
    </row>
    <row r="102" spans="1:27" ht="11.25" customHeight="1" thickBot="1">
      <c r="A102" s="88"/>
      <c r="B102" s="248" t="s">
        <v>158</v>
      </c>
      <c r="C102" s="302"/>
      <c r="D102" s="302"/>
      <c r="E102" s="300"/>
      <c r="F102" s="300"/>
      <c r="G102" s="300"/>
      <c r="H102" s="424"/>
      <c r="I102" s="214"/>
      <c r="J102" s="214"/>
      <c r="K102" s="214"/>
      <c r="L102" s="214"/>
      <c r="M102" s="584"/>
      <c r="N102" s="214"/>
      <c r="O102" s="621"/>
      <c r="P102" s="621"/>
      <c r="Q102" s="630"/>
      <c r="R102" s="675"/>
      <c r="S102" s="214"/>
      <c r="T102" s="90"/>
      <c r="U102" s="453"/>
      <c r="V102" s="484"/>
      <c r="W102" s="507"/>
      <c r="X102" s="484"/>
      <c r="Y102" s="507"/>
      <c r="Z102" s="77"/>
      <c r="AA102" s="77"/>
    </row>
    <row r="103" spans="1:27" ht="11.25" customHeight="1" thickTop="1" thickBot="1">
      <c r="A103" s="85"/>
      <c r="B103" s="243" t="s">
        <v>159</v>
      </c>
      <c r="C103" s="298">
        <v>3.5</v>
      </c>
      <c r="D103" s="298">
        <f t="shared" ref="D103:D109" si="14">0.453592*C103</f>
        <v>1.587572</v>
      </c>
      <c r="E103" s="357" t="s">
        <v>160</v>
      </c>
      <c r="F103" s="357" t="s">
        <v>37</v>
      </c>
      <c r="G103" s="311">
        <v>5</v>
      </c>
      <c r="H103" s="420">
        <v>80</v>
      </c>
      <c r="I103" s="519"/>
      <c r="J103" s="535"/>
      <c r="K103" s="550"/>
      <c r="L103" s="568"/>
      <c r="M103" s="579"/>
      <c r="N103" s="594"/>
      <c r="O103" s="616"/>
      <c r="P103" s="647"/>
      <c r="Q103" s="659"/>
      <c r="R103" s="195"/>
      <c r="S103" s="694"/>
      <c r="T103" s="86"/>
      <c r="U103" s="448">
        <f t="shared" ref="U103:U109" si="15">SUM(I103:P103,S103)*H103</f>
        <v>0</v>
      </c>
      <c r="V103" s="485"/>
      <c r="W103" s="501">
        <f>SUM(I103:P103,S103)*G103</f>
        <v>0</v>
      </c>
      <c r="X103" s="480"/>
      <c r="Y103" s="501">
        <f>SUM(I103:P103,S103)*D103</f>
        <v>0</v>
      </c>
      <c r="Z103" s="87"/>
      <c r="AA103" s="77"/>
    </row>
    <row r="104" spans="1:27" ht="11.25" customHeight="1" thickBot="1">
      <c r="A104" s="85"/>
      <c r="B104" s="244" t="s">
        <v>159</v>
      </c>
      <c r="C104" s="291">
        <v>6</v>
      </c>
      <c r="D104" s="291">
        <f t="shared" si="14"/>
        <v>2.721552</v>
      </c>
      <c r="E104" s="358" t="s">
        <v>161</v>
      </c>
      <c r="F104" s="358" t="s">
        <v>39</v>
      </c>
      <c r="G104" s="312">
        <v>5</v>
      </c>
      <c r="H104" s="420">
        <v>115</v>
      </c>
      <c r="I104" s="520"/>
      <c r="J104" s="536"/>
      <c r="K104" s="551"/>
      <c r="L104" s="569"/>
      <c r="M104" s="580"/>
      <c r="N104" s="595"/>
      <c r="O104" s="617"/>
      <c r="P104" s="648"/>
      <c r="Q104" s="659"/>
      <c r="R104" s="196"/>
      <c r="S104" s="695"/>
      <c r="T104" s="86"/>
      <c r="U104" s="449">
        <f t="shared" si="15"/>
        <v>0</v>
      </c>
      <c r="V104" s="485"/>
      <c r="W104" s="283">
        <f>SUM(I104:P104,S104)*G104</f>
        <v>0</v>
      </c>
      <c r="X104" s="480"/>
      <c r="Y104" s="283">
        <f>SUM(I104:P104,S104)*D104</f>
        <v>0</v>
      </c>
      <c r="Z104" s="87"/>
      <c r="AA104" s="77"/>
    </row>
    <row r="105" spans="1:27" ht="11.25" customHeight="1" thickBot="1">
      <c r="A105" s="85"/>
      <c r="B105" s="244" t="s">
        <v>159</v>
      </c>
      <c r="C105" s="291">
        <v>6.92</v>
      </c>
      <c r="D105" s="291">
        <f t="shared" si="14"/>
        <v>3.1388566399999998</v>
      </c>
      <c r="E105" s="358" t="s">
        <v>162</v>
      </c>
      <c r="F105" s="358" t="s">
        <v>41</v>
      </c>
      <c r="G105" s="312">
        <v>5</v>
      </c>
      <c r="H105" s="420">
        <v>129</v>
      </c>
      <c r="I105" s="520"/>
      <c r="J105" s="536"/>
      <c r="K105" s="551"/>
      <c r="L105" s="569"/>
      <c r="M105" s="580"/>
      <c r="N105" s="595"/>
      <c r="O105" s="617"/>
      <c r="P105" s="648"/>
      <c r="Q105" s="659"/>
      <c r="R105" s="196"/>
      <c r="S105" s="695"/>
      <c r="T105" s="86"/>
      <c r="U105" s="449">
        <f t="shared" si="15"/>
        <v>0</v>
      </c>
      <c r="V105" s="485"/>
      <c r="W105" s="283">
        <f>SUM(I105:P105,S105)*G105</f>
        <v>0</v>
      </c>
      <c r="X105" s="480"/>
      <c r="Y105" s="283">
        <f>SUM(I105:P105,S105)*D105</f>
        <v>0</v>
      </c>
      <c r="Z105" s="87"/>
      <c r="AA105" s="77"/>
    </row>
    <row r="106" spans="1:27" ht="11.25" customHeight="1" thickBot="1">
      <c r="A106" s="85"/>
      <c r="B106" s="244" t="s">
        <v>159</v>
      </c>
      <c r="C106" s="291">
        <v>11.06</v>
      </c>
      <c r="D106" s="291">
        <f t="shared" si="14"/>
        <v>5.0167275199999999</v>
      </c>
      <c r="E106" s="358" t="s">
        <v>163</v>
      </c>
      <c r="F106" s="358" t="s">
        <v>57</v>
      </c>
      <c r="G106" s="312">
        <v>5</v>
      </c>
      <c r="H106" s="420">
        <v>196</v>
      </c>
      <c r="I106" s="520"/>
      <c r="J106" s="536"/>
      <c r="K106" s="551"/>
      <c r="L106" s="569"/>
      <c r="M106" s="580"/>
      <c r="N106" s="595"/>
      <c r="O106" s="617"/>
      <c r="P106" s="648"/>
      <c r="Q106" s="659"/>
      <c r="R106" s="196"/>
      <c r="S106" s="695"/>
      <c r="T106" s="86"/>
      <c r="U106" s="449">
        <f t="shared" si="15"/>
        <v>0</v>
      </c>
      <c r="V106" s="485"/>
      <c r="W106" s="283">
        <f>SUM(I106:P106,S106)*G106</f>
        <v>0</v>
      </c>
      <c r="X106" s="480"/>
      <c r="Y106" s="283">
        <f>SUM(I106:P106,S106)*D106</f>
        <v>0</v>
      </c>
      <c r="Z106" s="87"/>
      <c r="AA106" s="77"/>
    </row>
    <row r="107" spans="1:27" ht="11.25" customHeight="1" thickBot="1">
      <c r="A107" s="85"/>
      <c r="B107" s="244" t="s">
        <v>159</v>
      </c>
      <c r="C107" s="291">
        <v>12.5</v>
      </c>
      <c r="D107" s="291">
        <f t="shared" si="14"/>
        <v>5.6699000000000002</v>
      </c>
      <c r="E107" s="358" t="s">
        <v>164</v>
      </c>
      <c r="F107" s="358" t="s">
        <v>165</v>
      </c>
      <c r="G107" s="312">
        <v>2</v>
      </c>
      <c r="H107" s="420">
        <v>216</v>
      </c>
      <c r="I107" s="520"/>
      <c r="J107" s="536"/>
      <c r="K107" s="551"/>
      <c r="L107" s="569"/>
      <c r="M107" s="580"/>
      <c r="N107" s="595"/>
      <c r="O107" s="617"/>
      <c r="P107" s="648"/>
      <c r="Q107" s="659"/>
      <c r="R107" s="196"/>
      <c r="S107" s="695"/>
      <c r="T107" s="86"/>
      <c r="U107" s="449">
        <f t="shared" si="15"/>
        <v>0</v>
      </c>
      <c r="V107" s="485"/>
      <c r="W107" s="283">
        <f>SUM(I107:P107,S107)*G107</f>
        <v>0</v>
      </c>
      <c r="X107" s="480"/>
      <c r="Y107" s="283">
        <f>SUM(I107:P107,S107)*D107</f>
        <v>0</v>
      </c>
      <c r="Z107" s="87"/>
      <c r="AA107" s="77"/>
    </row>
    <row r="108" spans="1:27" ht="11.25" customHeight="1" thickBot="1">
      <c r="A108" s="85"/>
      <c r="B108" s="245" t="s">
        <v>159</v>
      </c>
      <c r="C108" s="292">
        <v>5.2</v>
      </c>
      <c r="D108" s="291">
        <f t="shared" si="14"/>
        <v>2.3586784000000001</v>
      </c>
      <c r="E108" s="359" t="s">
        <v>166</v>
      </c>
      <c r="F108" s="359" t="s">
        <v>167</v>
      </c>
      <c r="G108" s="313">
        <v>1</v>
      </c>
      <c r="H108" s="420">
        <v>100</v>
      </c>
      <c r="I108" s="521"/>
      <c r="J108" s="537"/>
      <c r="K108" s="552"/>
      <c r="L108" s="570"/>
      <c r="M108" s="581"/>
      <c r="N108" s="596"/>
      <c r="O108" s="618"/>
      <c r="P108" s="649"/>
      <c r="Q108" s="659"/>
      <c r="R108" s="197"/>
      <c r="S108" s="696"/>
      <c r="T108" s="86"/>
      <c r="U108" s="449">
        <f t="shared" si="15"/>
        <v>0</v>
      </c>
      <c r="V108" s="485"/>
      <c r="W108" s="283">
        <f>SUM(I108:P108,S108)*G108</f>
        <v>0</v>
      </c>
      <c r="X108" s="480"/>
      <c r="Y108" s="283">
        <f>SUM(I108:P108,S108)*D108</f>
        <v>0</v>
      </c>
      <c r="Z108" s="87"/>
      <c r="AA108" s="77"/>
    </row>
    <row r="109" spans="1:27" ht="11.25" customHeight="1" thickBot="1">
      <c r="A109" s="85"/>
      <c r="B109" s="241" t="s">
        <v>168</v>
      </c>
      <c r="C109" s="293">
        <f>SUM(C103:C108)</f>
        <v>45.180000000000007</v>
      </c>
      <c r="D109" s="291">
        <f t="shared" si="14"/>
        <v>20.493286560000001</v>
      </c>
      <c r="E109" s="360" t="s">
        <v>169</v>
      </c>
      <c r="F109" s="360" t="s">
        <v>46</v>
      </c>
      <c r="G109" s="395">
        <f>SUM(G103:G108)</f>
        <v>23</v>
      </c>
      <c r="H109" s="420">
        <v>836</v>
      </c>
      <c r="I109" s="522"/>
      <c r="J109" s="538"/>
      <c r="K109" s="553"/>
      <c r="L109" s="571"/>
      <c r="M109" s="582"/>
      <c r="N109" s="597"/>
      <c r="O109" s="619"/>
      <c r="P109" s="650"/>
      <c r="Q109" s="659"/>
      <c r="R109" s="194"/>
      <c r="S109" s="697"/>
      <c r="T109" s="86"/>
      <c r="U109" s="450">
        <f t="shared" si="15"/>
        <v>0</v>
      </c>
      <c r="V109" s="485"/>
      <c r="W109" s="502">
        <f>SUM(I109:P109,S109)*G109</f>
        <v>0</v>
      </c>
      <c r="X109" s="480"/>
      <c r="Y109" s="502">
        <f>SUM(I109:P109,S109)*D109</f>
        <v>0</v>
      </c>
      <c r="Z109" s="87"/>
      <c r="AA109" s="77"/>
    </row>
    <row r="110" spans="1:27" ht="11.25" customHeight="1" thickTop="1" thickBot="1">
      <c r="A110" s="88"/>
      <c r="B110" s="246"/>
      <c r="C110" s="294"/>
      <c r="D110" s="341"/>
      <c r="E110" s="246"/>
      <c r="F110" s="246"/>
      <c r="G110" s="246"/>
      <c r="H110" s="421"/>
      <c r="I110" s="198"/>
      <c r="J110" s="198"/>
      <c r="K110" s="198"/>
      <c r="L110" s="198"/>
      <c r="M110" s="198"/>
      <c r="N110" s="198"/>
      <c r="O110" s="615"/>
      <c r="P110" s="615"/>
      <c r="Q110" s="630"/>
      <c r="R110" s="225"/>
      <c r="S110" s="198"/>
      <c r="T110" s="90"/>
      <c r="U110" s="447"/>
      <c r="V110" s="484"/>
      <c r="W110" s="504"/>
      <c r="X110" s="484"/>
      <c r="Y110" s="504"/>
      <c r="Z110" s="77"/>
      <c r="AA110" s="77"/>
    </row>
    <row r="111" spans="1:27" ht="11.25" customHeight="1" thickTop="1" thickBot="1">
      <c r="A111" s="85"/>
      <c r="B111" s="243" t="s">
        <v>170</v>
      </c>
      <c r="C111" s="298">
        <v>2.4700000000000002</v>
      </c>
      <c r="D111" s="298">
        <f t="shared" ref="D111:D118" si="16">0.453592*C111</f>
        <v>1.12037224</v>
      </c>
      <c r="E111" s="357" t="s">
        <v>171</v>
      </c>
      <c r="F111" s="357" t="s">
        <v>37</v>
      </c>
      <c r="G111" s="311">
        <v>5</v>
      </c>
      <c r="H111" s="420">
        <v>63</v>
      </c>
      <c r="I111" s="519"/>
      <c r="J111" s="535"/>
      <c r="K111" s="550"/>
      <c r="L111" s="568"/>
      <c r="M111" s="579"/>
      <c r="N111" s="594"/>
      <c r="O111" s="616"/>
      <c r="P111" s="647"/>
      <c r="Q111" s="659"/>
      <c r="R111" s="195"/>
      <c r="S111" s="694"/>
      <c r="T111" s="86"/>
      <c r="U111" s="448">
        <f t="shared" ref="U111:U118" si="17">SUM(I111:P111,S111)*H111</f>
        <v>0</v>
      </c>
      <c r="V111" s="485"/>
      <c r="W111" s="501">
        <f>SUM(I111:P111,S111)*G111</f>
        <v>0</v>
      </c>
      <c r="X111" s="480"/>
      <c r="Y111" s="501">
        <f>SUM(I111:P111,S111)*D111</f>
        <v>0</v>
      </c>
      <c r="Z111" s="87"/>
      <c r="AA111" s="77"/>
    </row>
    <row r="112" spans="1:27" ht="11.25" customHeight="1" thickBot="1">
      <c r="A112" s="85"/>
      <c r="B112" s="244" t="s">
        <v>170</v>
      </c>
      <c r="C112" s="291">
        <v>4.3</v>
      </c>
      <c r="D112" s="291">
        <f t="shared" si="16"/>
        <v>1.9504455999999999</v>
      </c>
      <c r="E112" s="358" t="s">
        <v>172</v>
      </c>
      <c r="F112" s="358" t="s">
        <v>39</v>
      </c>
      <c r="G112" s="312">
        <v>5</v>
      </c>
      <c r="H112" s="420">
        <v>87</v>
      </c>
      <c r="I112" s="520"/>
      <c r="J112" s="536"/>
      <c r="K112" s="551"/>
      <c r="L112" s="569"/>
      <c r="M112" s="580"/>
      <c r="N112" s="595"/>
      <c r="O112" s="617"/>
      <c r="P112" s="648"/>
      <c r="Q112" s="659"/>
      <c r="R112" s="196"/>
      <c r="S112" s="695"/>
      <c r="T112" s="86"/>
      <c r="U112" s="449">
        <f t="shared" si="17"/>
        <v>0</v>
      </c>
      <c r="V112" s="485"/>
      <c r="W112" s="283">
        <f>SUM(I112:P112,S112)*G112</f>
        <v>0</v>
      </c>
      <c r="X112" s="480"/>
      <c r="Y112" s="283">
        <f>SUM(I112:P112,S112)*D112</f>
        <v>0</v>
      </c>
      <c r="Z112" s="87"/>
      <c r="AA112" s="77"/>
    </row>
    <row r="113" spans="1:27" ht="11.25" customHeight="1" thickBot="1">
      <c r="A113" s="85"/>
      <c r="B113" s="244" t="s">
        <v>170</v>
      </c>
      <c r="C113" s="291">
        <v>7.06</v>
      </c>
      <c r="D113" s="291">
        <f t="shared" si="16"/>
        <v>3.2023595199999999</v>
      </c>
      <c r="E113" s="358" t="s">
        <v>173</v>
      </c>
      <c r="F113" s="358" t="s">
        <v>41</v>
      </c>
      <c r="G113" s="312">
        <v>5</v>
      </c>
      <c r="H113" s="420">
        <v>124</v>
      </c>
      <c r="I113" s="520"/>
      <c r="J113" s="536"/>
      <c r="K113" s="551"/>
      <c r="L113" s="569"/>
      <c r="M113" s="580"/>
      <c r="N113" s="595"/>
      <c r="O113" s="617"/>
      <c r="P113" s="648"/>
      <c r="Q113" s="659"/>
      <c r="R113" s="196"/>
      <c r="S113" s="695"/>
      <c r="T113" s="86"/>
      <c r="U113" s="449">
        <f t="shared" si="17"/>
        <v>0</v>
      </c>
      <c r="V113" s="485"/>
      <c r="W113" s="283">
        <f>SUM(I113:P113,S113)*G113</f>
        <v>0</v>
      </c>
      <c r="X113" s="480"/>
      <c r="Y113" s="283">
        <f>SUM(I113:P113,S113)*D113</f>
        <v>0</v>
      </c>
      <c r="Z113" s="87"/>
      <c r="AA113" s="77"/>
    </row>
    <row r="114" spans="1:27" ht="11.25" customHeight="1" thickBot="1">
      <c r="A114" s="85"/>
      <c r="B114" s="244" t="s">
        <v>170</v>
      </c>
      <c r="C114" s="291">
        <v>13.3</v>
      </c>
      <c r="D114" s="291">
        <f t="shared" si="16"/>
        <v>6.0327736000000005</v>
      </c>
      <c r="E114" s="358" t="s">
        <v>174</v>
      </c>
      <c r="F114" s="358" t="s">
        <v>57</v>
      </c>
      <c r="G114" s="312">
        <v>5</v>
      </c>
      <c r="H114" s="420">
        <v>213</v>
      </c>
      <c r="I114" s="520"/>
      <c r="J114" s="536"/>
      <c r="K114" s="551"/>
      <c r="L114" s="569"/>
      <c r="M114" s="580"/>
      <c r="N114" s="595"/>
      <c r="O114" s="617"/>
      <c r="P114" s="648"/>
      <c r="Q114" s="659"/>
      <c r="R114" s="196"/>
      <c r="S114" s="695"/>
      <c r="T114" s="86"/>
      <c r="U114" s="449">
        <f t="shared" si="17"/>
        <v>0</v>
      </c>
      <c r="V114" s="485"/>
      <c r="W114" s="283">
        <f>SUM(I114:P114,S114)*G114</f>
        <v>0</v>
      </c>
      <c r="X114" s="480"/>
      <c r="Y114" s="283">
        <f>SUM(I114:P114,S114)*D114</f>
        <v>0</v>
      </c>
      <c r="Z114" s="87"/>
      <c r="AA114" s="77"/>
    </row>
    <row r="115" spans="1:27" ht="11.25" customHeight="1" thickBot="1">
      <c r="A115" s="85"/>
      <c r="B115" s="244" t="s">
        <v>170</v>
      </c>
      <c r="C115" s="291">
        <v>4.54</v>
      </c>
      <c r="D115" s="291">
        <f t="shared" si="16"/>
        <v>2.0593076799999999</v>
      </c>
      <c r="E115" s="358" t="s">
        <v>175</v>
      </c>
      <c r="F115" s="358" t="s">
        <v>167</v>
      </c>
      <c r="G115" s="312">
        <v>1</v>
      </c>
      <c r="H115" s="420">
        <v>84</v>
      </c>
      <c r="I115" s="520"/>
      <c r="J115" s="536"/>
      <c r="K115" s="551"/>
      <c r="L115" s="569"/>
      <c r="M115" s="580"/>
      <c r="N115" s="595"/>
      <c r="O115" s="617"/>
      <c r="P115" s="648"/>
      <c r="Q115" s="659"/>
      <c r="R115" s="196"/>
      <c r="S115" s="695"/>
      <c r="T115" s="86"/>
      <c r="U115" s="449">
        <f t="shared" si="17"/>
        <v>0</v>
      </c>
      <c r="V115" s="485"/>
      <c r="W115" s="283">
        <f>SUM(I115:P115,S115)*G115</f>
        <v>0</v>
      </c>
      <c r="X115" s="480"/>
      <c r="Y115" s="283">
        <f>SUM(I115:P115,S115)*D115</f>
        <v>0</v>
      </c>
      <c r="Z115" s="87"/>
      <c r="AA115" s="77"/>
    </row>
    <row r="116" spans="1:27" ht="11.25" customHeight="1" thickBot="1">
      <c r="A116" s="85"/>
      <c r="B116" s="244" t="s">
        <v>170</v>
      </c>
      <c r="C116" s="291">
        <v>10.5</v>
      </c>
      <c r="D116" s="291">
        <f t="shared" si="16"/>
        <v>4.7627160000000002</v>
      </c>
      <c r="E116" s="358" t="s">
        <v>176</v>
      </c>
      <c r="F116" s="358" t="s">
        <v>70</v>
      </c>
      <c r="G116" s="312">
        <v>1</v>
      </c>
      <c r="H116" s="420">
        <v>165</v>
      </c>
      <c r="I116" s="520"/>
      <c r="J116" s="536"/>
      <c r="K116" s="551"/>
      <c r="L116" s="569"/>
      <c r="M116" s="580"/>
      <c r="N116" s="595"/>
      <c r="O116" s="617"/>
      <c r="P116" s="648"/>
      <c r="Q116" s="659"/>
      <c r="R116" s="196"/>
      <c r="S116" s="695"/>
      <c r="T116" s="86"/>
      <c r="U116" s="449">
        <f t="shared" si="17"/>
        <v>0</v>
      </c>
      <c r="V116" s="485"/>
      <c r="W116" s="283">
        <f>SUM(I116:P116,S116)*G116</f>
        <v>0</v>
      </c>
      <c r="X116" s="480"/>
      <c r="Y116" s="283">
        <f>SUM(I116:P116,S116)*D116</f>
        <v>0</v>
      </c>
      <c r="Z116" s="87"/>
      <c r="AA116" s="77"/>
    </row>
    <row r="117" spans="1:27" ht="11.25" customHeight="1" thickBot="1">
      <c r="A117" s="85"/>
      <c r="B117" s="245" t="s">
        <v>170</v>
      </c>
      <c r="C117" s="292">
        <v>14</v>
      </c>
      <c r="D117" s="291">
        <f t="shared" si="16"/>
        <v>6.3502879999999999</v>
      </c>
      <c r="E117" s="359" t="s">
        <v>177</v>
      </c>
      <c r="F117" s="359" t="s">
        <v>82</v>
      </c>
      <c r="G117" s="313">
        <v>1</v>
      </c>
      <c r="H117" s="420">
        <v>217</v>
      </c>
      <c r="I117" s="521"/>
      <c r="J117" s="537"/>
      <c r="K117" s="552"/>
      <c r="L117" s="570"/>
      <c r="M117" s="581"/>
      <c r="N117" s="596"/>
      <c r="O117" s="618"/>
      <c r="P117" s="649"/>
      <c r="Q117" s="659"/>
      <c r="R117" s="197"/>
      <c r="S117" s="696"/>
      <c r="T117" s="86"/>
      <c r="U117" s="449">
        <f t="shared" si="17"/>
        <v>0</v>
      </c>
      <c r="V117" s="485"/>
      <c r="W117" s="283">
        <f>SUM(I117:P117,S117)*G117</f>
        <v>0</v>
      </c>
      <c r="X117" s="480"/>
      <c r="Y117" s="283">
        <f>SUM(I117:P117,S117)*D117</f>
        <v>0</v>
      </c>
      <c r="Z117" s="87"/>
      <c r="AA117" s="77"/>
    </row>
    <row r="118" spans="1:27" ht="11.25" customHeight="1" thickBot="1">
      <c r="A118" s="85"/>
      <c r="B118" s="241" t="s">
        <v>178</v>
      </c>
      <c r="C118" s="293">
        <f>SUM(C111:C117)</f>
        <v>56.17</v>
      </c>
      <c r="D118" s="291">
        <f t="shared" si="16"/>
        <v>25.478262640000001</v>
      </c>
      <c r="E118" s="356" t="s">
        <v>179</v>
      </c>
      <c r="F118" s="356" t="s">
        <v>46</v>
      </c>
      <c r="G118" s="314">
        <f>SUM(G111:G117)</f>
        <v>23</v>
      </c>
      <c r="H118" s="420">
        <v>953</v>
      </c>
      <c r="I118" s="522"/>
      <c r="J118" s="538"/>
      <c r="K118" s="553"/>
      <c r="L118" s="571"/>
      <c r="M118" s="582"/>
      <c r="N118" s="597"/>
      <c r="O118" s="619"/>
      <c r="P118" s="650"/>
      <c r="Q118" s="659"/>
      <c r="R118" s="194"/>
      <c r="S118" s="697"/>
      <c r="T118" s="86"/>
      <c r="U118" s="450">
        <f t="shared" si="17"/>
        <v>0</v>
      </c>
      <c r="V118" s="485"/>
      <c r="W118" s="502">
        <f>SUM(I118:P118,S118)*G118</f>
        <v>0</v>
      </c>
      <c r="X118" s="480"/>
      <c r="Y118" s="502">
        <f>SUM(I118:P118,S118)*D118</f>
        <v>0</v>
      </c>
      <c r="Z118" s="87"/>
      <c r="AA118" s="77"/>
    </row>
    <row r="119" spans="1:27" ht="11.25" customHeight="1" thickTop="1">
      <c r="A119" s="88"/>
      <c r="B119" s="247"/>
      <c r="C119" s="303"/>
      <c r="D119" s="342"/>
      <c r="E119" s="247"/>
      <c r="F119" s="247"/>
      <c r="G119" s="247"/>
      <c r="H119" s="423"/>
      <c r="I119" s="199"/>
      <c r="J119" s="199"/>
      <c r="K119" s="199"/>
      <c r="L119" s="199"/>
      <c r="M119" s="583"/>
      <c r="N119" s="199"/>
      <c r="O119" s="620"/>
      <c r="P119" s="620"/>
      <c r="Q119" s="630"/>
      <c r="R119" s="674"/>
      <c r="S119" s="199"/>
      <c r="T119" s="90"/>
      <c r="U119" s="452"/>
      <c r="V119" s="484"/>
      <c r="W119" s="506"/>
      <c r="X119" s="484"/>
      <c r="Y119" s="506"/>
      <c r="Z119" s="77"/>
      <c r="AA119" s="77"/>
    </row>
    <row r="120" spans="1:27" ht="11.25" customHeight="1" thickBot="1">
      <c r="A120" s="88"/>
      <c r="B120" s="248" t="s">
        <v>180</v>
      </c>
      <c r="C120" s="300"/>
      <c r="D120" s="300"/>
      <c r="E120" s="326"/>
      <c r="F120" s="300"/>
      <c r="G120" s="300"/>
      <c r="H120" s="424"/>
      <c r="I120" s="214"/>
      <c r="J120" s="214"/>
      <c r="K120" s="214"/>
      <c r="L120" s="214"/>
      <c r="M120" s="584"/>
      <c r="N120" s="214"/>
      <c r="O120" s="621"/>
      <c r="P120" s="621"/>
      <c r="Q120" s="630"/>
      <c r="R120" s="675"/>
      <c r="S120" s="214"/>
      <c r="T120" s="90"/>
      <c r="U120" s="453"/>
      <c r="V120" s="484"/>
      <c r="W120" s="507"/>
      <c r="X120" s="484"/>
      <c r="Y120" s="507"/>
      <c r="Z120" s="77"/>
      <c r="AA120" s="77"/>
    </row>
    <row r="121" spans="1:27" ht="11.25" customHeight="1" thickTop="1" thickBot="1">
      <c r="A121" s="85"/>
      <c r="B121" s="243" t="s">
        <v>181</v>
      </c>
      <c r="C121" s="290">
        <v>2.66</v>
      </c>
      <c r="D121" s="298">
        <f t="shared" ref="D121:D128" si="18">0.453592*C121</f>
        <v>1.20655472</v>
      </c>
      <c r="E121" s="357" t="s">
        <v>182</v>
      </c>
      <c r="F121" s="357" t="s">
        <v>37</v>
      </c>
      <c r="G121" s="311">
        <v>5</v>
      </c>
      <c r="H121" s="420">
        <v>69</v>
      </c>
      <c r="I121" s="519"/>
      <c r="J121" s="535"/>
      <c r="K121" s="550"/>
      <c r="L121" s="568"/>
      <c r="M121" s="579"/>
      <c r="N121" s="594"/>
      <c r="O121" s="616"/>
      <c r="P121" s="647"/>
      <c r="Q121" s="659"/>
      <c r="R121" s="195"/>
      <c r="S121" s="694"/>
      <c r="T121" s="86"/>
      <c r="U121" s="448">
        <f t="shared" ref="U121:U128" si="19">SUM(I121:P121,S121)*H121</f>
        <v>0</v>
      </c>
      <c r="V121" s="485"/>
      <c r="W121" s="501">
        <f>SUM(I121:P121,S121)*G121</f>
        <v>0</v>
      </c>
      <c r="X121" s="480"/>
      <c r="Y121" s="501">
        <f>SUM(I121:P121,S121)*D121</f>
        <v>0</v>
      </c>
      <c r="Z121" s="87"/>
      <c r="AA121" s="77"/>
    </row>
    <row r="122" spans="1:27" ht="11.25" customHeight="1" thickBot="1">
      <c r="A122" s="85"/>
      <c r="B122" s="244" t="s">
        <v>181</v>
      </c>
      <c r="C122" s="299">
        <v>5.22</v>
      </c>
      <c r="D122" s="291">
        <f t="shared" si="18"/>
        <v>2.3677502399999999</v>
      </c>
      <c r="E122" s="358" t="s">
        <v>183</v>
      </c>
      <c r="F122" s="358" t="s">
        <v>39</v>
      </c>
      <c r="G122" s="312">
        <v>5</v>
      </c>
      <c r="H122" s="420">
        <v>104</v>
      </c>
      <c r="I122" s="520"/>
      <c r="J122" s="536"/>
      <c r="K122" s="551"/>
      <c r="L122" s="569"/>
      <c r="M122" s="580"/>
      <c r="N122" s="595"/>
      <c r="O122" s="617"/>
      <c r="P122" s="648"/>
      <c r="Q122" s="659"/>
      <c r="R122" s="196"/>
      <c r="S122" s="695"/>
      <c r="T122" s="86"/>
      <c r="U122" s="449">
        <f t="shared" si="19"/>
        <v>0</v>
      </c>
      <c r="V122" s="485"/>
      <c r="W122" s="283">
        <f>SUM(I122:P122,S122)*G122</f>
        <v>0</v>
      </c>
      <c r="X122" s="480"/>
      <c r="Y122" s="283">
        <f>SUM(I122:P122,S122)*D122</f>
        <v>0</v>
      </c>
      <c r="Z122" s="87"/>
      <c r="AA122" s="77"/>
    </row>
    <row r="123" spans="1:27" ht="11.25" customHeight="1" thickBot="1">
      <c r="A123" s="85"/>
      <c r="B123" s="244" t="s">
        <v>181</v>
      </c>
      <c r="C123" s="299">
        <v>7.08</v>
      </c>
      <c r="D123" s="291">
        <f t="shared" si="18"/>
        <v>3.2114313600000002</v>
      </c>
      <c r="E123" s="358" t="s">
        <v>184</v>
      </c>
      <c r="F123" s="358" t="s">
        <v>41</v>
      </c>
      <c r="G123" s="312">
        <v>5</v>
      </c>
      <c r="H123" s="420">
        <v>141</v>
      </c>
      <c r="I123" s="520"/>
      <c r="J123" s="536"/>
      <c r="K123" s="551"/>
      <c r="L123" s="569"/>
      <c r="M123" s="580"/>
      <c r="N123" s="595"/>
      <c r="O123" s="617"/>
      <c r="P123" s="648"/>
      <c r="Q123" s="659"/>
      <c r="R123" s="196"/>
      <c r="S123" s="695"/>
      <c r="T123" s="86"/>
      <c r="U123" s="449">
        <f t="shared" si="19"/>
        <v>0</v>
      </c>
      <c r="V123" s="485"/>
      <c r="W123" s="283">
        <f>SUM(I123:P123,S123)*G123</f>
        <v>0</v>
      </c>
      <c r="X123" s="480"/>
      <c r="Y123" s="283">
        <f>SUM(I123:P123,S123)*D123</f>
        <v>0</v>
      </c>
      <c r="Z123" s="87"/>
      <c r="AA123" s="77"/>
    </row>
    <row r="124" spans="1:27" ht="11.25" customHeight="1" thickBot="1">
      <c r="A124" s="85"/>
      <c r="B124" s="244" t="s">
        <v>181</v>
      </c>
      <c r="C124" s="291">
        <v>18.2</v>
      </c>
      <c r="D124" s="291">
        <f t="shared" si="18"/>
        <v>8.2553743999999991</v>
      </c>
      <c r="E124" s="358" t="s">
        <v>185</v>
      </c>
      <c r="F124" s="358" t="s">
        <v>57</v>
      </c>
      <c r="G124" s="312">
        <v>5</v>
      </c>
      <c r="H124" s="420">
        <v>292</v>
      </c>
      <c r="I124" s="520"/>
      <c r="J124" s="536"/>
      <c r="K124" s="551"/>
      <c r="L124" s="569"/>
      <c r="M124" s="580"/>
      <c r="N124" s="595"/>
      <c r="O124" s="617"/>
      <c r="P124" s="648"/>
      <c r="Q124" s="659"/>
      <c r="R124" s="196"/>
      <c r="S124" s="695"/>
      <c r="T124" s="86"/>
      <c r="U124" s="449">
        <f t="shared" si="19"/>
        <v>0</v>
      </c>
      <c r="V124" s="485"/>
      <c r="W124" s="283">
        <f>SUM(I124:P124,S124)*G124</f>
        <v>0</v>
      </c>
      <c r="X124" s="480"/>
      <c r="Y124" s="283">
        <f>SUM(I124:P124,S124)*D124</f>
        <v>0</v>
      </c>
      <c r="Z124" s="87"/>
      <c r="AA124" s="77"/>
    </row>
    <row r="125" spans="1:27" ht="11.25" customHeight="1" thickBot="1">
      <c r="A125" s="85"/>
      <c r="B125" s="244" t="s">
        <v>181</v>
      </c>
      <c r="C125" s="291">
        <v>5.46</v>
      </c>
      <c r="D125" s="291">
        <f t="shared" si="18"/>
        <v>2.4766123200000001</v>
      </c>
      <c r="E125" s="358" t="s">
        <v>186</v>
      </c>
      <c r="F125" s="358" t="s">
        <v>68</v>
      </c>
      <c r="G125" s="312">
        <v>1</v>
      </c>
      <c r="H125" s="420">
        <v>103</v>
      </c>
      <c r="I125" s="520"/>
      <c r="J125" s="536"/>
      <c r="K125" s="551"/>
      <c r="L125" s="569"/>
      <c r="M125" s="580"/>
      <c r="N125" s="595"/>
      <c r="O125" s="617"/>
      <c r="P125" s="648"/>
      <c r="Q125" s="659"/>
      <c r="R125" s="196"/>
      <c r="S125" s="695"/>
      <c r="T125" s="86"/>
      <c r="U125" s="449">
        <f t="shared" si="19"/>
        <v>0</v>
      </c>
      <c r="V125" s="485"/>
      <c r="W125" s="283">
        <f>SUM(I125:P125,S125)*G125</f>
        <v>0</v>
      </c>
      <c r="X125" s="480"/>
      <c r="Y125" s="283">
        <f>SUM(I125:P125,S125)*D125</f>
        <v>0</v>
      </c>
      <c r="Z125" s="87"/>
      <c r="AA125" s="77"/>
    </row>
    <row r="126" spans="1:27" ht="11.25" customHeight="1" thickBot="1">
      <c r="A126" s="85"/>
      <c r="B126" s="244" t="s">
        <v>181</v>
      </c>
      <c r="C126" s="291">
        <v>8.8000000000000007</v>
      </c>
      <c r="D126" s="291">
        <f t="shared" si="18"/>
        <v>3.9916096000000003</v>
      </c>
      <c r="E126" s="358" t="s">
        <v>187</v>
      </c>
      <c r="F126" s="358" t="s">
        <v>70</v>
      </c>
      <c r="G126" s="312">
        <v>1</v>
      </c>
      <c r="H126" s="420">
        <v>148</v>
      </c>
      <c r="I126" s="520"/>
      <c r="J126" s="536"/>
      <c r="K126" s="551"/>
      <c r="L126" s="569"/>
      <c r="M126" s="580"/>
      <c r="N126" s="595"/>
      <c r="O126" s="617"/>
      <c r="P126" s="648"/>
      <c r="Q126" s="659"/>
      <c r="R126" s="196"/>
      <c r="S126" s="695"/>
      <c r="T126" s="86"/>
      <c r="U126" s="449">
        <f t="shared" si="19"/>
        <v>0</v>
      </c>
      <c r="V126" s="485"/>
      <c r="W126" s="283">
        <f>SUM(I126:P126,S126)*G126</f>
        <v>0</v>
      </c>
      <c r="X126" s="480"/>
      <c r="Y126" s="283">
        <f>SUM(I126:P126,S126)*D126</f>
        <v>0</v>
      </c>
      <c r="Z126" s="87"/>
      <c r="AA126" s="77"/>
    </row>
    <row r="127" spans="1:27" ht="11.25" customHeight="1" thickBot="1">
      <c r="A127" s="85"/>
      <c r="B127" s="245" t="s">
        <v>181</v>
      </c>
      <c r="C127" s="295">
        <v>17.04</v>
      </c>
      <c r="D127" s="291">
        <f t="shared" si="18"/>
        <v>7.7292076799999991</v>
      </c>
      <c r="E127" s="359" t="s">
        <v>188</v>
      </c>
      <c r="F127" s="359" t="s">
        <v>43</v>
      </c>
      <c r="G127" s="313">
        <v>1</v>
      </c>
      <c r="H127" s="420">
        <v>260</v>
      </c>
      <c r="I127" s="521"/>
      <c r="J127" s="537"/>
      <c r="K127" s="552"/>
      <c r="L127" s="570"/>
      <c r="M127" s="581"/>
      <c r="N127" s="596"/>
      <c r="O127" s="618"/>
      <c r="P127" s="649"/>
      <c r="Q127" s="659"/>
      <c r="R127" s="197"/>
      <c r="S127" s="696"/>
      <c r="T127" s="86"/>
      <c r="U127" s="449">
        <f t="shared" si="19"/>
        <v>0</v>
      </c>
      <c r="V127" s="485"/>
      <c r="W127" s="283">
        <f>SUM(I127:P127,S127)*G127</f>
        <v>0</v>
      </c>
      <c r="X127" s="480"/>
      <c r="Y127" s="283">
        <f>SUM(I127:P127,S127)*D127</f>
        <v>0</v>
      </c>
      <c r="Z127" s="87"/>
      <c r="AA127" s="77"/>
    </row>
    <row r="128" spans="1:27" ht="11.25" customHeight="1" thickBot="1">
      <c r="A128" s="85"/>
      <c r="B128" s="241" t="s">
        <v>189</v>
      </c>
      <c r="C128" s="296">
        <f>SUM(C121:C127)</f>
        <v>64.460000000000008</v>
      </c>
      <c r="D128" s="291">
        <f t="shared" si="18"/>
        <v>29.238540320000002</v>
      </c>
      <c r="E128" s="360" t="s">
        <v>190</v>
      </c>
      <c r="F128" s="360" t="s">
        <v>46</v>
      </c>
      <c r="G128" s="296">
        <f>SUM(G121:G127)</f>
        <v>23</v>
      </c>
      <c r="H128" s="420">
        <v>1117</v>
      </c>
      <c r="I128" s="522"/>
      <c r="J128" s="538"/>
      <c r="K128" s="553"/>
      <c r="L128" s="571"/>
      <c r="M128" s="582"/>
      <c r="N128" s="597"/>
      <c r="O128" s="619"/>
      <c r="P128" s="650"/>
      <c r="Q128" s="659"/>
      <c r="R128" s="194"/>
      <c r="S128" s="697"/>
      <c r="T128" s="86"/>
      <c r="U128" s="450">
        <f t="shared" si="19"/>
        <v>0</v>
      </c>
      <c r="V128" s="485"/>
      <c r="W128" s="502">
        <f>SUM(I128:P128,S128)*G128</f>
        <v>0</v>
      </c>
      <c r="X128" s="480"/>
      <c r="Y128" s="502">
        <f>SUM(I128:P128,S128)*D128</f>
        <v>0</v>
      </c>
      <c r="Z128" s="87"/>
      <c r="AA128" s="77"/>
    </row>
    <row r="129" spans="1:27" ht="11.25" customHeight="1" thickTop="1" thickBot="1">
      <c r="A129" s="88"/>
      <c r="B129" s="246"/>
      <c r="C129" s="297"/>
      <c r="D129" s="339"/>
      <c r="E129" s="246"/>
      <c r="F129" s="246"/>
      <c r="G129" s="246"/>
      <c r="H129" s="421"/>
      <c r="I129" s="198"/>
      <c r="J129" s="198"/>
      <c r="K129" s="198"/>
      <c r="L129" s="198"/>
      <c r="M129" s="198"/>
      <c r="N129" s="198"/>
      <c r="O129" s="615"/>
      <c r="P129" s="615"/>
      <c r="Q129" s="630"/>
      <c r="R129" s="225"/>
      <c r="S129" s="198"/>
      <c r="T129" s="90"/>
      <c r="U129" s="447"/>
      <c r="V129" s="484"/>
      <c r="W129" s="504"/>
      <c r="X129" s="484"/>
      <c r="Y129" s="504"/>
      <c r="Z129" s="77"/>
      <c r="AA129" s="77"/>
    </row>
    <row r="130" spans="1:27" ht="11.25" customHeight="1" thickTop="1" thickBot="1">
      <c r="A130" s="85"/>
      <c r="B130" s="243" t="s">
        <v>191</v>
      </c>
      <c r="C130" s="290">
        <v>1.1599999999999999</v>
      </c>
      <c r="D130" s="343"/>
      <c r="E130" s="357" t="s">
        <v>192</v>
      </c>
      <c r="F130" s="357" t="s">
        <v>37</v>
      </c>
      <c r="G130" s="311">
        <v>5</v>
      </c>
      <c r="H130" s="420">
        <v>48</v>
      </c>
      <c r="I130" s="519"/>
      <c r="J130" s="535"/>
      <c r="K130" s="550"/>
      <c r="L130" s="568"/>
      <c r="M130" s="579"/>
      <c r="N130" s="594"/>
      <c r="O130" s="616"/>
      <c r="P130" s="647"/>
      <c r="Q130" s="659"/>
      <c r="R130" s="195"/>
      <c r="S130" s="694"/>
      <c r="T130" s="86"/>
      <c r="U130" s="448">
        <f>SUM(I130:P130,S130)*H130</f>
        <v>0</v>
      </c>
      <c r="V130" s="485"/>
      <c r="W130" s="501">
        <f>SUM(I130:P130,S130)*G130</f>
        <v>0</v>
      </c>
      <c r="X130" s="480"/>
      <c r="Y130" s="501">
        <f>SUM(I130:P130,S130)*D130</f>
        <v>0</v>
      </c>
      <c r="Z130" s="87"/>
      <c r="AA130" s="77"/>
    </row>
    <row r="131" spans="1:27" ht="11.25" customHeight="1" thickBot="1">
      <c r="A131" s="85"/>
      <c r="B131" s="245" t="s">
        <v>191</v>
      </c>
      <c r="C131" s="295">
        <v>2.46</v>
      </c>
      <c r="D131" s="344"/>
      <c r="E131" s="359" t="s">
        <v>193</v>
      </c>
      <c r="F131" s="359" t="s">
        <v>39</v>
      </c>
      <c r="G131" s="313">
        <v>5</v>
      </c>
      <c r="H131" s="420">
        <v>67</v>
      </c>
      <c r="I131" s="521"/>
      <c r="J131" s="537"/>
      <c r="K131" s="552"/>
      <c r="L131" s="570"/>
      <c r="M131" s="581"/>
      <c r="N131" s="596"/>
      <c r="O131" s="618"/>
      <c r="P131" s="649"/>
      <c r="Q131" s="659"/>
      <c r="R131" s="197"/>
      <c r="S131" s="696"/>
      <c r="T131" s="86"/>
      <c r="U131" s="449">
        <f>SUM(I131:P131,S131)*H131</f>
        <v>0</v>
      </c>
      <c r="V131" s="485"/>
      <c r="W131" s="283">
        <f>SUM(I131:P131,S131)*G131</f>
        <v>0</v>
      </c>
      <c r="X131" s="480"/>
      <c r="Y131" s="283">
        <f>SUM(I131:P131,S131)*D131</f>
        <v>0</v>
      </c>
      <c r="Z131" s="87"/>
      <c r="AA131" s="77"/>
    </row>
    <row r="132" spans="1:27" ht="11.25" customHeight="1" thickBot="1">
      <c r="A132" s="85"/>
      <c r="B132" s="241" t="s">
        <v>194</v>
      </c>
      <c r="C132" s="296">
        <f>SUM(C130:C131)</f>
        <v>3.62</v>
      </c>
      <c r="D132" s="338"/>
      <c r="E132" s="360" t="s">
        <v>195</v>
      </c>
      <c r="F132" s="360" t="s">
        <v>46</v>
      </c>
      <c r="G132" s="296">
        <f>SUM(G130:G131)</f>
        <v>10</v>
      </c>
      <c r="H132" s="420">
        <v>115</v>
      </c>
      <c r="I132" s="522"/>
      <c r="J132" s="538"/>
      <c r="K132" s="553"/>
      <c r="L132" s="571"/>
      <c r="M132" s="582"/>
      <c r="N132" s="597"/>
      <c r="O132" s="619"/>
      <c r="P132" s="650"/>
      <c r="Q132" s="659"/>
      <c r="R132" s="194"/>
      <c r="S132" s="697"/>
      <c r="T132" s="86"/>
      <c r="U132" s="450">
        <f>SUM(I132:P132,S132)*H132</f>
        <v>0</v>
      </c>
      <c r="V132" s="485"/>
      <c r="W132" s="502">
        <f>SUM(I132:P132,S132)*G132</f>
        <v>0</v>
      </c>
      <c r="X132" s="480"/>
      <c r="Y132" s="502">
        <f>SUM(I132:P132,S132)*D132</f>
        <v>0</v>
      </c>
      <c r="Z132" s="87"/>
      <c r="AA132" s="77"/>
    </row>
    <row r="133" spans="1:27" ht="11.25" customHeight="1" thickTop="1" thickBot="1">
      <c r="A133" s="88"/>
      <c r="B133" s="246"/>
      <c r="C133" s="297"/>
      <c r="D133" s="297"/>
      <c r="E133" s="246"/>
      <c r="F133" s="246"/>
      <c r="G133" s="246"/>
      <c r="H133" s="421"/>
      <c r="I133" s="198"/>
      <c r="J133" s="198"/>
      <c r="K133" s="198"/>
      <c r="L133" s="198"/>
      <c r="M133" s="198"/>
      <c r="N133" s="198"/>
      <c r="O133" s="615"/>
      <c r="P133" s="615"/>
      <c r="Q133" s="630"/>
      <c r="R133" s="225"/>
      <c r="S133" s="198"/>
      <c r="T133" s="90"/>
      <c r="U133" s="447"/>
      <c r="V133" s="484"/>
      <c r="W133" s="504"/>
      <c r="X133" s="484"/>
      <c r="Y133" s="504"/>
      <c r="Z133" s="77"/>
      <c r="AA133" s="77"/>
    </row>
    <row r="134" spans="1:27" ht="11.25" customHeight="1" thickTop="1" thickBot="1">
      <c r="A134" s="85"/>
      <c r="B134" s="243" t="s">
        <v>196</v>
      </c>
      <c r="C134" s="290">
        <v>0.94</v>
      </c>
      <c r="D134" s="298">
        <f t="shared" ref="D134:D142" si="20">0.453592*C134</f>
        <v>0.42637647999999995</v>
      </c>
      <c r="E134" s="357" t="s">
        <v>197</v>
      </c>
      <c r="F134" s="357" t="s">
        <v>62</v>
      </c>
      <c r="G134" s="311">
        <v>10</v>
      </c>
      <c r="H134" s="420">
        <v>57</v>
      </c>
      <c r="I134" s="519"/>
      <c r="J134" s="535"/>
      <c r="K134" s="550"/>
      <c r="L134" s="568"/>
      <c r="M134" s="579"/>
      <c r="N134" s="594"/>
      <c r="O134" s="616"/>
      <c r="P134" s="647"/>
      <c r="Q134" s="659"/>
      <c r="R134" s="195"/>
      <c r="S134" s="694"/>
      <c r="T134" s="86"/>
      <c r="U134" s="448">
        <f t="shared" ref="U134:U142" si="21">SUM(I134:P134,S134)*H134</f>
        <v>0</v>
      </c>
      <c r="V134" s="485"/>
      <c r="W134" s="501">
        <f>SUM(I134:P134,S134)*G134</f>
        <v>0</v>
      </c>
      <c r="X134" s="480"/>
      <c r="Y134" s="501">
        <f>SUM(I134:P134,S134)*D134</f>
        <v>0</v>
      </c>
      <c r="Z134" s="87"/>
      <c r="AA134" s="77"/>
    </row>
    <row r="135" spans="1:27" ht="11.25" customHeight="1" thickBot="1">
      <c r="A135" s="85"/>
      <c r="B135" s="244" t="s">
        <v>196</v>
      </c>
      <c r="C135" s="291">
        <v>2</v>
      </c>
      <c r="D135" s="291">
        <f t="shared" si="20"/>
        <v>0.90718399999999999</v>
      </c>
      <c r="E135" s="358" t="s">
        <v>198</v>
      </c>
      <c r="F135" s="358" t="s">
        <v>37</v>
      </c>
      <c r="G135" s="312">
        <v>5</v>
      </c>
      <c r="H135" s="420">
        <v>60</v>
      </c>
      <c r="I135" s="520"/>
      <c r="J135" s="536"/>
      <c r="K135" s="551"/>
      <c r="L135" s="569"/>
      <c r="M135" s="580"/>
      <c r="N135" s="595"/>
      <c r="O135" s="617"/>
      <c r="P135" s="648"/>
      <c r="Q135" s="659"/>
      <c r="R135" s="196"/>
      <c r="S135" s="695"/>
      <c r="T135" s="86"/>
      <c r="U135" s="449">
        <f t="shared" si="21"/>
        <v>0</v>
      </c>
      <c r="V135" s="485"/>
      <c r="W135" s="283">
        <f>SUM(I135:P135,S135)*G135</f>
        <v>0</v>
      </c>
      <c r="X135" s="480"/>
      <c r="Y135" s="283">
        <f>SUM(I135:P135,S135)*D135</f>
        <v>0</v>
      </c>
      <c r="Z135" s="87"/>
      <c r="AA135" s="77"/>
    </row>
    <row r="136" spans="1:27" ht="11.25" customHeight="1" thickBot="1">
      <c r="A136" s="85"/>
      <c r="B136" s="244" t="s">
        <v>196</v>
      </c>
      <c r="C136" s="291">
        <v>4.38</v>
      </c>
      <c r="D136" s="291">
        <f t="shared" si="20"/>
        <v>1.9867329599999999</v>
      </c>
      <c r="E136" s="358" t="s">
        <v>199</v>
      </c>
      <c r="F136" s="358" t="s">
        <v>39</v>
      </c>
      <c r="G136" s="312">
        <v>5</v>
      </c>
      <c r="H136" s="420">
        <v>92</v>
      </c>
      <c r="I136" s="520"/>
      <c r="J136" s="536"/>
      <c r="K136" s="551"/>
      <c r="L136" s="569"/>
      <c r="M136" s="580"/>
      <c r="N136" s="595"/>
      <c r="O136" s="617"/>
      <c r="P136" s="648"/>
      <c r="Q136" s="659"/>
      <c r="R136" s="196"/>
      <c r="S136" s="695"/>
      <c r="T136" s="86"/>
      <c r="U136" s="449">
        <f t="shared" si="21"/>
        <v>0</v>
      </c>
      <c r="V136" s="485"/>
      <c r="W136" s="283">
        <f>SUM(I136:P136,S136)*G136</f>
        <v>0</v>
      </c>
      <c r="X136" s="480"/>
      <c r="Y136" s="283">
        <f>SUM(I136:P136,S136)*D136</f>
        <v>0</v>
      </c>
      <c r="Z136" s="87"/>
      <c r="AA136" s="77"/>
    </row>
    <row r="137" spans="1:27" ht="11.25" customHeight="1" thickBot="1">
      <c r="A137" s="85"/>
      <c r="B137" s="244" t="s">
        <v>196</v>
      </c>
      <c r="C137" s="291">
        <v>5.5</v>
      </c>
      <c r="D137" s="291">
        <f t="shared" si="20"/>
        <v>2.4947559999999998</v>
      </c>
      <c r="E137" s="358" t="s">
        <v>200</v>
      </c>
      <c r="F137" s="358" t="s">
        <v>41</v>
      </c>
      <c r="G137" s="312">
        <v>5</v>
      </c>
      <c r="H137" s="420">
        <v>120</v>
      </c>
      <c r="I137" s="520"/>
      <c r="J137" s="536"/>
      <c r="K137" s="551"/>
      <c r="L137" s="569"/>
      <c r="M137" s="580"/>
      <c r="N137" s="595"/>
      <c r="O137" s="617"/>
      <c r="P137" s="648"/>
      <c r="Q137" s="659"/>
      <c r="R137" s="196"/>
      <c r="S137" s="695"/>
      <c r="T137" s="86"/>
      <c r="U137" s="449">
        <f t="shared" si="21"/>
        <v>0</v>
      </c>
      <c r="V137" s="485"/>
      <c r="W137" s="283">
        <f>SUM(I137:P137,S137)*G137</f>
        <v>0</v>
      </c>
      <c r="X137" s="480"/>
      <c r="Y137" s="283">
        <f>SUM(I137:P137,S137)*D137</f>
        <v>0</v>
      </c>
      <c r="Z137" s="87"/>
      <c r="AA137" s="77"/>
    </row>
    <row r="138" spans="1:27" ht="11.25" customHeight="1" thickBot="1">
      <c r="A138" s="85"/>
      <c r="B138" s="244" t="s">
        <v>196</v>
      </c>
      <c r="C138" s="291">
        <v>13.66</v>
      </c>
      <c r="D138" s="291">
        <f t="shared" si="20"/>
        <v>6.1960667200000001</v>
      </c>
      <c r="E138" s="358" t="s">
        <v>201</v>
      </c>
      <c r="F138" s="358" t="s">
        <v>57</v>
      </c>
      <c r="G138" s="312">
        <v>5</v>
      </c>
      <c r="H138" s="420">
        <v>231</v>
      </c>
      <c r="I138" s="520"/>
      <c r="J138" s="536"/>
      <c r="K138" s="551"/>
      <c r="L138" s="569"/>
      <c r="M138" s="580"/>
      <c r="N138" s="595"/>
      <c r="O138" s="617"/>
      <c r="P138" s="648"/>
      <c r="Q138" s="659"/>
      <c r="R138" s="196"/>
      <c r="S138" s="695"/>
      <c r="T138" s="86"/>
      <c r="U138" s="449">
        <f t="shared" si="21"/>
        <v>0</v>
      </c>
      <c r="V138" s="485"/>
      <c r="W138" s="283">
        <f>SUM(I138:P138,S138)*G138</f>
        <v>0</v>
      </c>
      <c r="X138" s="480"/>
      <c r="Y138" s="283">
        <f>SUM(I138:P138,S138)*D138</f>
        <v>0</v>
      </c>
      <c r="Z138" s="87"/>
      <c r="AA138" s="77"/>
    </row>
    <row r="139" spans="1:27" ht="11.25" customHeight="1" thickBot="1">
      <c r="A139" s="85"/>
      <c r="B139" s="244" t="s">
        <v>196</v>
      </c>
      <c r="C139" s="291">
        <v>4.9400000000000004</v>
      </c>
      <c r="D139" s="291">
        <f t="shared" si="20"/>
        <v>2.24074448</v>
      </c>
      <c r="E139" s="358" t="s">
        <v>202</v>
      </c>
      <c r="F139" s="358" t="s">
        <v>68</v>
      </c>
      <c r="G139" s="312">
        <v>1</v>
      </c>
      <c r="H139" s="420">
        <v>96</v>
      </c>
      <c r="I139" s="520"/>
      <c r="J139" s="536"/>
      <c r="K139" s="551"/>
      <c r="L139" s="569"/>
      <c r="M139" s="580"/>
      <c r="N139" s="595"/>
      <c r="O139" s="617"/>
      <c r="P139" s="648"/>
      <c r="Q139" s="659"/>
      <c r="R139" s="196"/>
      <c r="S139" s="695"/>
      <c r="T139" s="86"/>
      <c r="U139" s="449">
        <f t="shared" si="21"/>
        <v>0</v>
      </c>
      <c r="V139" s="485"/>
      <c r="W139" s="283">
        <f>SUM(I139:P139,S139)*G139</f>
        <v>0</v>
      </c>
      <c r="X139" s="480"/>
      <c r="Y139" s="283">
        <f>SUM(I139:P139,S139)*D139</f>
        <v>0</v>
      </c>
      <c r="Z139" s="87"/>
      <c r="AA139" s="77"/>
    </row>
    <row r="140" spans="1:27" ht="11.25" customHeight="1" thickBot="1">
      <c r="A140" s="85"/>
      <c r="B140" s="244" t="s">
        <v>196</v>
      </c>
      <c r="C140" s="291">
        <v>7.52</v>
      </c>
      <c r="D140" s="291">
        <f t="shared" si="20"/>
        <v>3.4110118399999996</v>
      </c>
      <c r="E140" s="358" t="s">
        <v>203</v>
      </c>
      <c r="F140" s="358" t="s">
        <v>70</v>
      </c>
      <c r="G140" s="312">
        <v>1</v>
      </c>
      <c r="H140" s="420">
        <v>135</v>
      </c>
      <c r="I140" s="520"/>
      <c r="J140" s="536"/>
      <c r="K140" s="551"/>
      <c r="L140" s="569"/>
      <c r="M140" s="580"/>
      <c r="N140" s="595"/>
      <c r="O140" s="617"/>
      <c r="P140" s="648"/>
      <c r="Q140" s="660"/>
      <c r="R140" s="196"/>
      <c r="S140" s="695"/>
      <c r="T140" s="93"/>
      <c r="U140" s="449">
        <f t="shared" si="21"/>
        <v>0</v>
      </c>
      <c r="V140" s="485"/>
      <c r="W140" s="283">
        <f>SUM(I140:P140,S140)*G140</f>
        <v>0</v>
      </c>
      <c r="X140" s="480"/>
      <c r="Y140" s="283">
        <f>SUM(I140:P140,S140)*D140</f>
        <v>0</v>
      </c>
      <c r="Z140" s="87"/>
      <c r="AA140" s="77"/>
    </row>
    <row r="141" spans="1:27" ht="11.25" customHeight="1" thickBot="1">
      <c r="A141" s="85"/>
      <c r="B141" s="245" t="s">
        <v>196</v>
      </c>
      <c r="C141" s="292">
        <v>10</v>
      </c>
      <c r="D141" s="291">
        <f t="shared" si="20"/>
        <v>4.53592</v>
      </c>
      <c r="E141" s="359" t="s">
        <v>204</v>
      </c>
      <c r="F141" s="359" t="s">
        <v>82</v>
      </c>
      <c r="G141" s="313">
        <v>1</v>
      </c>
      <c r="H141" s="420">
        <v>168</v>
      </c>
      <c r="I141" s="521"/>
      <c r="J141" s="537"/>
      <c r="K141" s="552"/>
      <c r="L141" s="570"/>
      <c r="M141" s="581"/>
      <c r="N141" s="596"/>
      <c r="O141" s="618"/>
      <c r="P141" s="649"/>
      <c r="Q141" s="660"/>
      <c r="R141" s="197"/>
      <c r="S141" s="696"/>
      <c r="T141" s="93"/>
      <c r="U141" s="449">
        <f t="shared" si="21"/>
        <v>0</v>
      </c>
      <c r="V141" s="485"/>
      <c r="W141" s="283">
        <f>SUM(I141:P141,S141)*G141</f>
        <v>0</v>
      </c>
      <c r="X141" s="480"/>
      <c r="Y141" s="283">
        <f>SUM(I141:P141,S141)*D141</f>
        <v>0</v>
      </c>
      <c r="Z141" s="87"/>
      <c r="AA141" s="77"/>
    </row>
    <row r="142" spans="1:27" ht="11.25" customHeight="1" thickBot="1">
      <c r="A142" s="85"/>
      <c r="B142" s="241" t="s">
        <v>205</v>
      </c>
      <c r="C142" s="293">
        <f>SUM(C134:C141)</f>
        <v>48.94</v>
      </c>
      <c r="D142" s="292">
        <f t="shared" si="20"/>
        <v>22.198792479999998</v>
      </c>
      <c r="E142" s="360" t="s">
        <v>206</v>
      </c>
      <c r="F142" s="360" t="s">
        <v>46</v>
      </c>
      <c r="G142" s="395">
        <f>SUM(G134:G141)</f>
        <v>33</v>
      </c>
      <c r="H142" s="420">
        <v>959</v>
      </c>
      <c r="I142" s="522"/>
      <c r="J142" s="538"/>
      <c r="K142" s="553"/>
      <c r="L142" s="571"/>
      <c r="M142" s="582"/>
      <c r="N142" s="597"/>
      <c r="O142" s="619"/>
      <c r="P142" s="650"/>
      <c r="Q142" s="660"/>
      <c r="R142" s="194"/>
      <c r="S142" s="697"/>
      <c r="T142" s="93"/>
      <c r="U142" s="450">
        <f t="shared" si="21"/>
        <v>0</v>
      </c>
      <c r="V142" s="485"/>
      <c r="W142" s="502">
        <f>SUM(I142:P142,S142)*G142</f>
        <v>0</v>
      </c>
      <c r="X142" s="480"/>
      <c r="Y142" s="502">
        <f>SUM(I142:P142,S142)*D142</f>
        <v>0</v>
      </c>
      <c r="Z142" s="87"/>
      <c r="AA142" s="77"/>
    </row>
    <row r="143" spans="1:27" ht="11.25" customHeight="1" thickTop="1" thickBot="1">
      <c r="A143" s="88"/>
      <c r="B143" s="246"/>
      <c r="C143" s="294"/>
      <c r="D143" s="294"/>
      <c r="E143" s="246"/>
      <c r="F143" s="246"/>
      <c r="G143" s="246"/>
      <c r="H143" s="421"/>
      <c r="I143" s="198"/>
      <c r="J143" s="198"/>
      <c r="K143" s="198"/>
      <c r="L143" s="198"/>
      <c r="M143" s="198"/>
      <c r="N143" s="198"/>
      <c r="O143" s="615"/>
      <c r="P143" s="615"/>
      <c r="Q143" s="207"/>
      <c r="R143" s="225"/>
      <c r="S143" s="198"/>
      <c r="T143" s="17"/>
      <c r="U143" s="447"/>
      <c r="V143" s="484"/>
      <c r="W143" s="504"/>
      <c r="X143" s="484"/>
      <c r="Y143" s="504"/>
      <c r="Z143" s="77"/>
      <c r="AA143" s="77"/>
    </row>
    <row r="144" spans="1:27" ht="11.25" customHeight="1" thickTop="1" thickBot="1">
      <c r="A144" s="85"/>
      <c r="B144" s="243" t="s">
        <v>207</v>
      </c>
      <c r="C144" s="290">
        <v>1.34</v>
      </c>
      <c r="D144" s="298">
        <f>0.453592*C144</f>
        <v>0.60781328000000001</v>
      </c>
      <c r="E144" s="357" t="s">
        <v>208</v>
      </c>
      <c r="F144" s="357" t="s">
        <v>37</v>
      </c>
      <c r="G144" s="311">
        <v>5</v>
      </c>
      <c r="H144" s="420">
        <v>51</v>
      </c>
      <c r="I144" s="519"/>
      <c r="J144" s="535"/>
      <c r="K144" s="550"/>
      <c r="L144" s="568"/>
      <c r="M144" s="579"/>
      <c r="N144" s="594"/>
      <c r="O144" s="616"/>
      <c r="P144" s="647"/>
      <c r="Q144" s="660"/>
      <c r="R144" s="195"/>
      <c r="S144" s="694"/>
      <c r="T144" s="93"/>
      <c r="U144" s="448">
        <f>SUM(I144:P144,S144)*H144</f>
        <v>0</v>
      </c>
      <c r="V144" s="485"/>
      <c r="W144" s="501">
        <f>SUM(I144:P144,S144)*G144</f>
        <v>0</v>
      </c>
      <c r="X144" s="480"/>
      <c r="Y144" s="501">
        <f>SUM(I144:P144,S144)*D144</f>
        <v>0</v>
      </c>
      <c r="Z144" s="87"/>
      <c r="AA144" s="77"/>
    </row>
    <row r="145" spans="1:27" ht="11.25" customHeight="1" thickBot="1">
      <c r="A145" s="85"/>
      <c r="B145" s="245" t="s">
        <v>207</v>
      </c>
      <c r="C145" s="295">
        <v>2.2799999999999998</v>
      </c>
      <c r="D145" s="291">
        <f>0.453592*C145</f>
        <v>1.0341897599999998</v>
      </c>
      <c r="E145" s="359" t="s">
        <v>209</v>
      </c>
      <c r="F145" s="359" t="s">
        <v>39</v>
      </c>
      <c r="G145" s="313">
        <v>5</v>
      </c>
      <c r="H145" s="420">
        <v>64</v>
      </c>
      <c r="I145" s="521"/>
      <c r="J145" s="537"/>
      <c r="K145" s="552"/>
      <c r="L145" s="570"/>
      <c r="M145" s="581"/>
      <c r="N145" s="596"/>
      <c r="O145" s="618"/>
      <c r="P145" s="649"/>
      <c r="Q145" s="660"/>
      <c r="R145" s="197"/>
      <c r="S145" s="696"/>
      <c r="T145" s="93"/>
      <c r="U145" s="449">
        <f>SUM(I145:P145,S145)*H145</f>
        <v>0</v>
      </c>
      <c r="V145" s="485"/>
      <c r="W145" s="283">
        <f>SUM(I145:P145,S145)*G145</f>
        <v>0</v>
      </c>
      <c r="X145" s="480"/>
      <c r="Y145" s="283">
        <f>SUM(I145:P145,S145)*D145</f>
        <v>0</v>
      </c>
      <c r="Z145" s="87"/>
      <c r="AA145" s="77"/>
    </row>
    <row r="146" spans="1:27" ht="11.25" customHeight="1" thickBot="1">
      <c r="A146" s="85"/>
      <c r="B146" s="241" t="s">
        <v>210</v>
      </c>
      <c r="C146" s="296">
        <f>SUM(C144:C145)</f>
        <v>3.62</v>
      </c>
      <c r="D146" s="291">
        <f>0.453592*C146</f>
        <v>1.6420030400000001</v>
      </c>
      <c r="E146" s="360" t="s">
        <v>211</v>
      </c>
      <c r="F146" s="360" t="s">
        <v>46</v>
      </c>
      <c r="G146" s="296">
        <f>SUM(G144:G145)</f>
        <v>10</v>
      </c>
      <c r="H146" s="420">
        <v>115</v>
      </c>
      <c r="I146" s="522"/>
      <c r="J146" s="538"/>
      <c r="K146" s="553"/>
      <c r="L146" s="571"/>
      <c r="M146" s="582"/>
      <c r="N146" s="597"/>
      <c r="O146" s="619"/>
      <c r="P146" s="650"/>
      <c r="Q146" s="660"/>
      <c r="R146" s="194"/>
      <c r="S146" s="697"/>
      <c r="T146" s="93"/>
      <c r="U146" s="450">
        <f>SUM(I146:P146,S146)*H146</f>
        <v>0</v>
      </c>
      <c r="V146" s="485"/>
      <c r="W146" s="502">
        <f>SUM(I146:P146,S146)*G146</f>
        <v>0</v>
      </c>
      <c r="X146" s="480"/>
      <c r="Y146" s="502">
        <f>SUM(I146:P146,S146)*D146</f>
        <v>0</v>
      </c>
      <c r="Z146" s="87"/>
      <c r="AA146" s="77"/>
    </row>
    <row r="147" spans="1:27" ht="11.25" customHeight="1" thickTop="1" thickBot="1">
      <c r="A147" s="88"/>
      <c r="B147" s="246"/>
      <c r="C147" s="297"/>
      <c r="D147" s="339"/>
      <c r="E147" s="246"/>
      <c r="F147" s="246"/>
      <c r="G147" s="246"/>
      <c r="H147" s="421"/>
      <c r="I147" s="198"/>
      <c r="J147" s="198"/>
      <c r="K147" s="198"/>
      <c r="L147" s="198"/>
      <c r="M147" s="198"/>
      <c r="N147" s="198"/>
      <c r="O147" s="615"/>
      <c r="P147" s="615"/>
      <c r="Q147" s="207"/>
      <c r="R147" s="225"/>
      <c r="S147" s="198"/>
      <c r="T147" s="17"/>
      <c r="U147" s="447"/>
      <c r="V147" s="484"/>
      <c r="W147" s="504"/>
      <c r="X147" s="484"/>
      <c r="Y147" s="504"/>
      <c r="Z147" s="77"/>
      <c r="AA147" s="77"/>
    </row>
    <row r="148" spans="1:27" ht="11.25" customHeight="1" thickTop="1" thickBot="1">
      <c r="A148" s="85"/>
      <c r="B148" s="243" t="s">
        <v>212</v>
      </c>
      <c r="C148" s="290">
        <v>0.78</v>
      </c>
      <c r="D148" s="298">
        <f t="shared" ref="D148:D156" si="22">0.453592*C148</f>
        <v>0.35380176000000002</v>
      </c>
      <c r="E148" s="357" t="s">
        <v>213</v>
      </c>
      <c r="F148" s="357" t="s">
        <v>62</v>
      </c>
      <c r="G148" s="311">
        <v>10</v>
      </c>
      <c r="H148" s="420">
        <v>55</v>
      </c>
      <c r="I148" s="519"/>
      <c r="J148" s="535"/>
      <c r="K148" s="550"/>
      <c r="L148" s="568"/>
      <c r="M148" s="579"/>
      <c r="N148" s="594"/>
      <c r="O148" s="616"/>
      <c r="P148" s="647"/>
      <c r="Q148" s="660"/>
      <c r="R148" s="195"/>
      <c r="S148" s="694"/>
      <c r="T148" s="93"/>
      <c r="U148" s="448">
        <f t="shared" ref="U148:U156" si="23">SUM(I148:P148,S148)*H148</f>
        <v>0</v>
      </c>
      <c r="V148" s="485"/>
      <c r="W148" s="501">
        <f>SUM(I148:P148,S148)*G148</f>
        <v>0</v>
      </c>
      <c r="X148" s="480"/>
      <c r="Y148" s="501">
        <f>SUM(I148:P148,S148)*D148</f>
        <v>0</v>
      </c>
      <c r="Z148" s="87"/>
      <c r="AA148" s="77"/>
    </row>
    <row r="149" spans="1:27" ht="11.25" customHeight="1" thickBot="1">
      <c r="A149" s="85"/>
      <c r="B149" s="244" t="s">
        <v>212</v>
      </c>
      <c r="C149" s="299">
        <v>1.72</v>
      </c>
      <c r="D149" s="291">
        <f t="shared" si="22"/>
        <v>0.78017824000000002</v>
      </c>
      <c r="E149" s="358" t="s">
        <v>214</v>
      </c>
      <c r="F149" s="358" t="s">
        <v>215</v>
      </c>
      <c r="G149" s="312">
        <v>5</v>
      </c>
      <c r="H149" s="420">
        <v>56</v>
      </c>
      <c r="I149" s="520"/>
      <c r="J149" s="536"/>
      <c r="K149" s="551"/>
      <c r="L149" s="569"/>
      <c r="M149" s="580"/>
      <c r="N149" s="595"/>
      <c r="O149" s="617"/>
      <c r="P149" s="648"/>
      <c r="Q149" s="660"/>
      <c r="R149" s="196"/>
      <c r="S149" s="695"/>
      <c r="T149" s="93"/>
      <c r="U149" s="449">
        <f t="shared" si="23"/>
        <v>0</v>
      </c>
      <c r="V149" s="485"/>
      <c r="W149" s="283">
        <f>SUM(I149:P149,S149)*G149</f>
        <v>0</v>
      </c>
      <c r="X149" s="480"/>
      <c r="Y149" s="283">
        <f>SUM(I149:P149,S149)*D149</f>
        <v>0</v>
      </c>
      <c r="Z149" s="87"/>
      <c r="AA149" s="77"/>
    </row>
    <row r="150" spans="1:27" ht="11.25" customHeight="1" thickBot="1">
      <c r="A150" s="85"/>
      <c r="B150" s="244" t="s">
        <v>212</v>
      </c>
      <c r="C150" s="299">
        <v>2.36</v>
      </c>
      <c r="D150" s="291">
        <f t="shared" si="22"/>
        <v>1.0704771199999998</v>
      </c>
      <c r="E150" s="358" t="s">
        <v>216</v>
      </c>
      <c r="F150" s="358" t="s">
        <v>39</v>
      </c>
      <c r="G150" s="312">
        <v>5</v>
      </c>
      <c r="H150" s="420">
        <v>65</v>
      </c>
      <c r="I150" s="520"/>
      <c r="J150" s="536"/>
      <c r="K150" s="551"/>
      <c r="L150" s="569"/>
      <c r="M150" s="580"/>
      <c r="N150" s="595"/>
      <c r="O150" s="617"/>
      <c r="P150" s="648"/>
      <c r="Q150" s="660"/>
      <c r="R150" s="196"/>
      <c r="S150" s="695"/>
      <c r="T150" s="93"/>
      <c r="U150" s="449">
        <f t="shared" si="23"/>
        <v>0</v>
      </c>
      <c r="V150" s="485"/>
      <c r="W150" s="283">
        <f>SUM(I150:P150,S150)*G150</f>
        <v>0</v>
      </c>
      <c r="X150" s="480"/>
      <c r="Y150" s="283">
        <f>SUM(I150:P150,S150)*D150</f>
        <v>0</v>
      </c>
      <c r="Z150" s="87"/>
      <c r="AA150" s="77"/>
    </row>
    <row r="151" spans="1:27" ht="11.25" customHeight="1" thickBot="1">
      <c r="A151" s="85"/>
      <c r="B151" s="244" t="s">
        <v>212</v>
      </c>
      <c r="C151" s="291">
        <v>4.5999999999999996</v>
      </c>
      <c r="D151" s="291">
        <f t="shared" si="22"/>
        <v>2.0865231999999998</v>
      </c>
      <c r="E151" s="358" t="s">
        <v>217</v>
      </c>
      <c r="F151" s="358" t="s">
        <v>41</v>
      </c>
      <c r="G151" s="312">
        <v>5</v>
      </c>
      <c r="H151" s="420">
        <v>95</v>
      </c>
      <c r="I151" s="520"/>
      <c r="J151" s="536"/>
      <c r="K151" s="551"/>
      <c r="L151" s="569"/>
      <c r="M151" s="580"/>
      <c r="N151" s="595"/>
      <c r="O151" s="617"/>
      <c r="P151" s="648"/>
      <c r="Q151" s="660"/>
      <c r="R151" s="196"/>
      <c r="S151" s="695"/>
      <c r="T151" s="93"/>
      <c r="U151" s="449">
        <f t="shared" si="23"/>
        <v>0</v>
      </c>
      <c r="V151" s="485"/>
      <c r="W151" s="283">
        <f>SUM(I151:P151,S151)*G151</f>
        <v>0</v>
      </c>
      <c r="X151" s="480"/>
      <c r="Y151" s="283">
        <f>SUM(I151:P151,S151)*D151</f>
        <v>0</v>
      </c>
      <c r="Z151" s="87"/>
      <c r="AA151" s="77"/>
    </row>
    <row r="152" spans="1:27" ht="11.25" customHeight="1" thickBot="1">
      <c r="A152" s="85"/>
      <c r="B152" s="244" t="s">
        <v>212</v>
      </c>
      <c r="C152" s="299">
        <v>9.16</v>
      </c>
      <c r="D152" s="291">
        <f t="shared" si="22"/>
        <v>4.1549027199999999</v>
      </c>
      <c r="E152" s="358" t="s">
        <v>218</v>
      </c>
      <c r="F152" s="358" t="s">
        <v>57</v>
      </c>
      <c r="G152" s="312">
        <v>5</v>
      </c>
      <c r="H152" s="420">
        <v>169</v>
      </c>
      <c r="I152" s="520"/>
      <c r="J152" s="536"/>
      <c r="K152" s="551"/>
      <c r="L152" s="569"/>
      <c r="M152" s="580"/>
      <c r="N152" s="595"/>
      <c r="O152" s="617"/>
      <c r="P152" s="648"/>
      <c r="Q152" s="660"/>
      <c r="R152" s="196"/>
      <c r="S152" s="695"/>
      <c r="T152" s="93"/>
      <c r="U152" s="449">
        <f t="shared" si="23"/>
        <v>0</v>
      </c>
      <c r="V152" s="485"/>
      <c r="W152" s="283">
        <f>SUM(I152:P152,S152)*G152</f>
        <v>0</v>
      </c>
      <c r="X152" s="480"/>
      <c r="Y152" s="283">
        <f>SUM(I152:P152,S152)*D152</f>
        <v>0</v>
      </c>
      <c r="Z152" s="87"/>
      <c r="AA152" s="77"/>
    </row>
    <row r="153" spans="1:27" ht="11.25" customHeight="1" thickBot="1">
      <c r="A153" s="85"/>
      <c r="B153" s="244" t="s">
        <v>212</v>
      </c>
      <c r="C153" s="299">
        <v>3.36</v>
      </c>
      <c r="D153" s="291">
        <f t="shared" si="22"/>
        <v>1.5240691199999998</v>
      </c>
      <c r="E153" s="358" t="s">
        <v>219</v>
      </c>
      <c r="F153" s="358" t="s">
        <v>68</v>
      </c>
      <c r="G153" s="312">
        <v>1</v>
      </c>
      <c r="H153" s="420">
        <v>75</v>
      </c>
      <c r="I153" s="520"/>
      <c r="J153" s="536"/>
      <c r="K153" s="551"/>
      <c r="L153" s="569"/>
      <c r="M153" s="580"/>
      <c r="N153" s="595"/>
      <c r="O153" s="617"/>
      <c r="P153" s="648"/>
      <c r="Q153" s="660"/>
      <c r="R153" s="196"/>
      <c r="S153" s="695"/>
      <c r="T153" s="93"/>
      <c r="U153" s="449">
        <f t="shared" si="23"/>
        <v>0</v>
      </c>
      <c r="V153" s="485"/>
      <c r="W153" s="283">
        <f>SUM(I153:P153,S153)*G153</f>
        <v>0</v>
      </c>
      <c r="X153" s="480"/>
      <c r="Y153" s="283">
        <f>SUM(I153:P153,S153)*D153</f>
        <v>0</v>
      </c>
      <c r="Z153" s="87"/>
      <c r="AA153" s="77"/>
    </row>
    <row r="154" spans="1:27" ht="11.25" customHeight="1" thickBot="1">
      <c r="A154" s="85"/>
      <c r="B154" s="244" t="s">
        <v>212</v>
      </c>
      <c r="C154" s="299">
        <v>3.82</v>
      </c>
      <c r="D154" s="291">
        <f t="shared" si="22"/>
        <v>1.7327214399999999</v>
      </c>
      <c r="E154" s="358" t="s">
        <v>220</v>
      </c>
      <c r="F154" s="358" t="s">
        <v>70</v>
      </c>
      <c r="G154" s="312">
        <v>1</v>
      </c>
      <c r="H154" s="420">
        <v>81</v>
      </c>
      <c r="I154" s="520"/>
      <c r="J154" s="536"/>
      <c r="K154" s="551"/>
      <c r="L154" s="569"/>
      <c r="M154" s="580"/>
      <c r="N154" s="595"/>
      <c r="O154" s="617"/>
      <c r="P154" s="648"/>
      <c r="Q154" s="660"/>
      <c r="R154" s="196"/>
      <c r="S154" s="695"/>
      <c r="T154" s="93"/>
      <c r="U154" s="449">
        <f t="shared" si="23"/>
        <v>0</v>
      </c>
      <c r="V154" s="485"/>
      <c r="W154" s="283">
        <f>SUM(I154:P154,S154)*G154</f>
        <v>0</v>
      </c>
      <c r="X154" s="480"/>
      <c r="Y154" s="283">
        <f>SUM(I154:P154,S154)*D154</f>
        <v>0</v>
      </c>
      <c r="Z154" s="87"/>
      <c r="AA154" s="77"/>
    </row>
    <row r="155" spans="1:27" ht="11.25" customHeight="1" thickBot="1">
      <c r="A155" s="85"/>
      <c r="B155" s="245" t="s">
        <v>212</v>
      </c>
      <c r="C155" s="295">
        <v>6.08</v>
      </c>
      <c r="D155" s="291">
        <f t="shared" si="22"/>
        <v>2.7578393600000002</v>
      </c>
      <c r="E155" s="359" t="s">
        <v>221</v>
      </c>
      <c r="F155" s="359" t="s">
        <v>82</v>
      </c>
      <c r="G155" s="313">
        <v>1</v>
      </c>
      <c r="H155" s="420">
        <v>81</v>
      </c>
      <c r="I155" s="521"/>
      <c r="J155" s="537"/>
      <c r="K155" s="552"/>
      <c r="L155" s="570"/>
      <c r="M155" s="581"/>
      <c r="N155" s="596"/>
      <c r="O155" s="618"/>
      <c r="P155" s="649"/>
      <c r="Q155" s="660"/>
      <c r="R155" s="197"/>
      <c r="S155" s="696"/>
      <c r="T155" s="93"/>
      <c r="U155" s="449">
        <f t="shared" si="23"/>
        <v>0</v>
      </c>
      <c r="V155" s="485"/>
      <c r="W155" s="283">
        <f>SUM(I155:P155,S155)*G155</f>
        <v>0</v>
      </c>
      <c r="X155" s="480"/>
      <c r="Y155" s="283">
        <f>SUM(I155:P155,S155)*D155</f>
        <v>0</v>
      </c>
      <c r="Z155" s="87"/>
      <c r="AA155" s="77"/>
    </row>
    <row r="156" spans="1:27" ht="11.25" customHeight="1" thickBot="1">
      <c r="A156" s="85"/>
      <c r="B156" s="241" t="s">
        <v>222</v>
      </c>
      <c r="C156" s="296">
        <f>SUM(C148:C155)</f>
        <v>31.879999999999995</v>
      </c>
      <c r="D156" s="292">
        <f t="shared" si="22"/>
        <v>14.460512959999997</v>
      </c>
      <c r="E156" s="360" t="s">
        <v>223</v>
      </c>
      <c r="F156" s="360" t="s">
        <v>46</v>
      </c>
      <c r="G156" s="296">
        <f>SUM(G148:G155)</f>
        <v>33</v>
      </c>
      <c r="H156" s="420">
        <v>677</v>
      </c>
      <c r="I156" s="522"/>
      <c r="J156" s="538"/>
      <c r="K156" s="553"/>
      <c r="L156" s="571"/>
      <c r="M156" s="582"/>
      <c r="N156" s="597"/>
      <c r="O156" s="619"/>
      <c r="P156" s="650"/>
      <c r="Q156" s="660"/>
      <c r="R156" s="194"/>
      <c r="S156" s="697"/>
      <c r="T156" s="93"/>
      <c r="U156" s="450">
        <f t="shared" si="23"/>
        <v>0</v>
      </c>
      <c r="V156" s="485"/>
      <c r="W156" s="502">
        <f>SUM(I156:P156,S156)*G156</f>
        <v>0</v>
      </c>
      <c r="X156" s="480"/>
      <c r="Y156" s="502">
        <f>SUM(I156:P156,S156)*D156</f>
        <v>0</v>
      </c>
      <c r="Z156" s="87"/>
      <c r="AA156" s="77"/>
    </row>
    <row r="157" spans="1:27" ht="11.25" customHeight="1" thickTop="1" thickBot="1">
      <c r="A157" s="94"/>
      <c r="B157" s="250"/>
      <c r="C157" s="304"/>
      <c r="D157" s="304"/>
      <c r="E157" s="304"/>
      <c r="F157" s="304"/>
      <c r="G157" s="304"/>
      <c r="H157" s="426"/>
      <c r="I157" s="201"/>
      <c r="J157" s="201"/>
      <c r="K157" s="201"/>
      <c r="L157" s="201"/>
      <c r="M157" s="201"/>
      <c r="N157" s="201"/>
      <c r="O157" s="201"/>
      <c r="P157" s="201"/>
      <c r="Q157" s="661"/>
      <c r="R157" s="676"/>
      <c r="S157" s="201"/>
      <c r="T157" s="95"/>
      <c r="U157" s="454"/>
      <c r="V157" s="486"/>
      <c r="W157" s="508"/>
      <c r="X157" s="486"/>
      <c r="Y157" s="508"/>
      <c r="Z157" s="96"/>
      <c r="AA157" s="96"/>
    </row>
    <row r="158" spans="1:27" ht="11.25" customHeight="1" thickTop="1" thickBot="1">
      <c r="A158" s="1046" t="s">
        <v>224</v>
      </c>
      <c r="B158" s="243" t="s">
        <v>225</v>
      </c>
      <c r="C158" s="290">
        <v>9.6</v>
      </c>
      <c r="D158" s="298">
        <f t="shared" ref="D158:D165" si="24">0.453592*C158</f>
        <v>4.3544831999999998</v>
      </c>
      <c r="E158" s="361" t="s">
        <v>226</v>
      </c>
      <c r="F158" s="361" t="s">
        <v>227</v>
      </c>
      <c r="G158" s="311">
        <v>5</v>
      </c>
      <c r="H158" s="420">
        <v>180</v>
      </c>
      <c r="I158" s="519"/>
      <c r="J158" s="535"/>
      <c r="K158" s="550"/>
      <c r="L158" s="568"/>
      <c r="M158" s="579"/>
      <c r="N158" s="594"/>
      <c r="O158" s="616"/>
      <c r="P158" s="647"/>
      <c r="Q158" s="660"/>
      <c r="R158" s="195"/>
      <c r="S158" s="694"/>
      <c r="T158" s="93"/>
      <c r="U158" s="448">
        <f t="shared" ref="U158:U165" si="25">SUM(I158:P158,S158)*H158</f>
        <v>0</v>
      </c>
      <c r="V158" s="485"/>
      <c r="W158" s="501">
        <f>SUM(I158:P158,S158)*G158</f>
        <v>0</v>
      </c>
      <c r="X158" s="480"/>
      <c r="Y158" s="501">
        <f>SUM(I158:P158,S158)*D158</f>
        <v>0</v>
      </c>
      <c r="Z158" s="87"/>
      <c r="AA158" s="77"/>
    </row>
    <row r="159" spans="1:27" ht="11.25" customHeight="1" thickBot="1">
      <c r="A159" s="1044"/>
      <c r="B159" s="244" t="s">
        <v>225</v>
      </c>
      <c r="C159" s="299">
        <v>2.7</v>
      </c>
      <c r="D159" s="291">
        <f t="shared" si="24"/>
        <v>1.2246984000000001</v>
      </c>
      <c r="E159" s="362" t="s">
        <v>228</v>
      </c>
      <c r="F159" s="362" t="s">
        <v>41</v>
      </c>
      <c r="G159" s="312">
        <v>1</v>
      </c>
      <c r="H159" s="420">
        <v>61</v>
      </c>
      <c r="I159" s="520"/>
      <c r="J159" s="536"/>
      <c r="K159" s="551"/>
      <c r="L159" s="569"/>
      <c r="M159" s="580"/>
      <c r="N159" s="595"/>
      <c r="O159" s="617"/>
      <c r="P159" s="648"/>
      <c r="Q159" s="660"/>
      <c r="R159" s="196"/>
      <c r="S159" s="695"/>
      <c r="T159" s="93"/>
      <c r="U159" s="449">
        <f t="shared" si="25"/>
        <v>0</v>
      </c>
      <c r="V159" s="485"/>
      <c r="W159" s="283">
        <f>SUM(I159:P159,S159)*G159</f>
        <v>0</v>
      </c>
      <c r="X159" s="480"/>
      <c r="Y159" s="283">
        <f>SUM(I159:P159,S159)*D159</f>
        <v>0</v>
      </c>
      <c r="Z159" s="87"/>
      <c r="AA159" s="77"/>
    </row>
    <row r="160" spans="1:27" ht="11.25" customHeight="1" thickBot="1">
      <c r="A160" s="997"/>
      <c r="B160" s="244" t="s">
        <v>225</v>
      </c>
      <c r="C160" s="291">
        <v>3</v>
      </c>
      <c r="D160" s="291">
        <f t="shared" si="24"/>
        <v>1.360776</v>
      </c>
      <c r="E160" s="362" t="s">
        <v>229</v>
      </c>
      <c r="F160" s="362" t="s">
        <v>230</v>
      </c>
      <c r="G160" s="312">
        <v>1</v>
      </c>
      <c r="H160" s="420">
        <v>65</v>
      </c>
      <c r="I160" s="520"/>
      <c r="J160" s="536"/>
      <c r="K160" s="551"/>
      <c r="L160" s="569"/>
      <c r="M160" s="580"/>
      <c r="N160" s="595"/>
      <c r="O160" s="617"/>
      <c r="P160" s="648"/>
      <c r="Q160" s="660"/>
      <c r="R160" s="196"/>
      <c r="S160" s="695"/>
      <c r="T160" s="93"/>
      <c r="U160" s="449">
        <f t="shared" si="25"/>
        <v>0</v>
      </c>
      <c r="V160" s="485"/>
      <c r="W160" s="283">
        <f>SUM(I160:P160,S160)*G160</f>
        <v>0</v>
      </c>
      <c r="X160" s="480"/>
      <c r="Y160" s="283">
        <f>SUM(I160:P160,S160)*D160</f>
        <v>0</v>
      </c>
      <c r="Z160" s="87"/>
      <c r="AA160" s="77"/>
    </row>
    <row r="161" spans="1:27" ht="11.25" customHeight="1" thickBot="1">
      <c r="A161" s="997"/>
      <c r="B161" s="244" t="s">
        <v>225</v>
      </c>
      <c r="C161" s="299">
        <v>4.3499999999999996</v>
      </c>
      <c r="D161" s="291">
        <f t="shared" si="24"/>
        <v>1.9731251999999999</v>
      </c>
      <c r="E161" s="362" t="s">
        <v>231</v>
      </c>
      <c r="F161" s="362" t="s">
        <v>104</v>
      </c>
      <c r="G161" s="312">
        <v>1</v>
      </c>
      <c r="H161" s="420">
        <v>85</v>
      </c>
      <c r="I161" s="520"/>
      <c r="J161" s="536"/>
      <c r="K161" s="551"/>
      <c r="L161" s="569"/>
      <c r="M161" s="580"/>
      <c r="N161" s="595"/>
      <c r="O161" s="617"/>
      <c r="P161" s="648"/>
      <c r="Q161" s="660"/>
      <c r="R161" s="196"/>
      <c r="S161" s="695"/>
      <c r="T161" s="93"/>
      <c r="U161" s="449">
        <f t="shared" si="25"/>
        <v>0</v>
      </c>
      <c r="V161" s="485"/>
      <c r="W161" s="283">
        <f>SUM(I161:P161,S161)*G161</f>
        <v>0</v>
      </c>
      <c r="X161" s="480"/>
      <c r="Y161" s="283">
        <f>SUM(I161:P161,S161)*D161</f>
        <v>0</v>
      </c>
      <c r="Z161" s="87"/>
      <c r="AA161" s="77"/>
    </row>
    <row r="162" spans="1:27" ht="11.25" customHeight="1" thickBot="1">
      <c r="A162" s="997"/>
      <c r="B162" s="244" t="s">
        <v>225</v>
      </c>
      <c r="C162" s="299">
        <v>6.51</v>
      </c>
      <c r="D162" s="291">
        <f t="shared" si="24"/>
        <v>2.9528839199999997</v>
      </c>
      <c r="E162" s="362" t="s">
        <v>232</v>
      </c>
      <c r="F162" s="362" t="s">
        <v>68</v>
      </c>
      <c r="G162" s="312">
        <v>1</v>
      </c>
      <c r="H162" s="420">
        <v>116</v>
      </c>
      <c r="I162" s="520"/>
      <c r="J162" s="536"/>
      <c r="K162" s="551"/>
      <c r="L162" s="569"/>
      <c r="M162" s="580"/>
      <c r="N162" s="595"/>
      <c r="O162" s="617"/>
      <c r="P162" s="648"/>
      <c r="Q162" s="660"/>
      <c r="R162" s="196"/>
      <c r="S162" s="695"/>
      <c r="T162" s="93"/>
      <c r="U162" s="449">
        <f t="shared" si="25"/>
        <v>0</v>
      </c>
      <c r="V162" s="485"/>
      <c r="W162" s="283">
        <f>SUM(I162:P162,S162)*G162</f>
        <v>0</v>
      </c>
      <c r="X162" s="480"/>
      <c r="Y162" s="283">
        <f>SUM(I162:P162,S162)*D162</f>
        <v>0</v>
      </c>
      <c r="Z162" s="87"/>
      <c r="AA162" s="77"/>
    </row>
    <row r="163" spans="1:27" ht="11.25" customHeight="1" thickBot="1">
      <c r="A163" s="997"/>
      <c r="B163" s="244" t="s">
        <v>225</v>
      </c>
      <c r="C163" s="299">
        <v>7.18</v>
      </c>
      <c r="D163" s="291">
        <f t="shared" si="24"/>
        <v>3.2567905599999998</v>
      </c>
      <c r="E163" s="362" t="s">
        <v>233</v>
      </c>
      <c r="F163" s="362" t="s">
        <v>70</v>
      </c>
      <c r="G163" s="312">
        <v>1</v>
      </c>
      <c r="H163" s="420">
        <v>129</v>
      </c>
      <c r="I163" s="520"/>
      <c r="J163" s="536"/>
      <c r="K163" s="551"/>
      <c r="L163" s="569"/>
      <c r="M163" s="580"/>
      <c r="N163" s="595"/>
      <c r="O163" s="617"/>
      <c r="P163" s="648"/>
      <c r="Q163" s="660"/>
      <c r="R163" s="196"/>
      <c r="S163" s="695"/>
      <c r="T163" s="93"/>
      <c r="U163" s="449">
        <f t="shared" si="25"/>
        <v>0</v>
      </c>
      <c r="V163" s="485"/>
      <c r="W163" s="283">
        <f>SUM(I163:P163,S163)*G163</f>
        <v>0</v>
      </c>
      <c r="X163" s="480"/>
      <c r="Y163" s="283">
        <f>SUM(I163:P163,S163)*D163</f>
        <v>0</v>
      </c>
      <c r="Z163" s="87"/>
      <c r="AA163" s="77"/>
    </row>
    <row r="164" spans="1:27" ht="11.25" customHeight="1" thickBot="1">
      <c r="A164" s="997"/>
      <c r="B164" s="245" t="s">
        <v>225</v>
      </c>
      <c r="C164" s="295">
        <v>14.3</v>
      </c>
      <c r="D164" s="291">
        <f t="shared" si="24"/>
        <v>6.4863656000000001</v>
      </c>
      <c r="E164" s="363" t="s">
        <v>234</v>
      </c>
      <c r="F164" s="363" t="s">
        <v>84</v>
      </c>
      <c r="G164" s="313">
        <v>1</v>
      </c>
      <c r="H164" s="420">
        <v>236</v>
      </c>
      <c r="I164" s="521"/>
      <c r="J164" s="537"/>
      <c r="K164" s="552"/>
      <c r="L164" s="570"/>
      <c r="M164" s="581"/>
      <c r="N164" s="596"/>
      <c r="O164" s="618"/>
      <c r="P164" s="649"/>
      <c r="Q164" s="660"/>
      <c r="R164" s="197"/>
      <c r="S164" s="696"/>
      <c r="T164" s="93"/>
      <c r="U164" s="449">
        <f t="shared" si="25"/>
        <v>0</v>
      </c>
      <c r="V164" s="485"/>
      <c r="W164" s="283">
        <f>SUM(I164:P164,S164)*G164</f>
        <v>0</v>
      </c>
      <c r="X164" s="480"/>
      <c r="Y164" s="283">
        <f>SUM(I164:P164,S164)*D164</f>
        <v>0</v>
      </c>
      <c r="Z164" s="87"/>
      <c r="AA164" s="77"/>
    </row>
    <row r="165" spans="1:27" ht="11.25" customHeight="1" thickBot="1">
      <c r="A165" s="1042"/>
      <c r="B165" s="241" t="s">
        <v>235</v>
      </c>
      <c r="C165" s="296">
        <f>SUM(C158:C164)</f>
        <v>47.64</v>
      </c>
      <c r="D165" s="291">
        <f t="shared" si="24"/>
        <v>21.609122880000001</v>
      </c>
      <c r="E165" s="360" t="s">
        <v>236</v>
      </c>
      <c r="F165" s="360" t="s">
        <v>46</v>
      </c>
      <c r="G165" s="296">
        <f>SUM(G158:G164)</f>
        <v>11</v>
      </c>
      <c r="H165" s="420">
        <v>873</v>
      </c>
      <c r="I165" s="522"/>
      <c r="J165" s="538"/>
      <c r="K165" s="553"/>
      <c r="L165" s="571"/>
      <c r="M165" s="582"/>
      <c r="N165" s="597"/>
      <c r="O165" s="619"/>
      <c r="P165" s="650"/>
      <c r="Q165" s="660"/>
      <c r="R165" s="194"/>
      <c r="S165" s="697"/>
      <c r="T165" s="93"/>
      <c r="U165" s="450">
        <f t="shared" si="25"/>
        <v>0</v>
      </c>
      <c r="V165" s="485"/>
      <c r="W165" s="502">
        <f>SUM(I165:P165,S165)*G165</f>
        <v>0</v>
      </c>
      <c r="X165" s="480"/>
      <c r="Y165" s="502">
        <f>SUM(I165:P165,S165)*D165</f>
        <v>0</v>
      </c>
      <c r="Z165" s="87"/>
      <c r="AA165" s="77"/>
    </row>
    <row r="166" spans="1:27" ht="11.25" customHeight="1" thickTop="1" thickBot="1">
      <c r="A166" s="88"/>
      <c r="B166" s="246"/>
      <c r="C166" s="297"/>
      <c r="D166" s="339"/>
      <c r="E166" s="246"/>
      <c r="F166" s="246"/>
      <c r="G166" s="246"/>
      <c r="H166" s="427"/>
      <c r="I166" s="198"/>
      <c r="J166" s="198"/>
      <c r="K166" s="198"/>
      <c r="L166" s="198"/>
      <c r="M166" s="198"/>
      <c r="N166" s="198"/>
      <c r="O166" s="615"/>
      <c r="P166" s="615"/>
      <c r="Q166" s="207"/>
      <c r="R166" s="225"/>
      <c r="S166" s="198"/>
      <c r="T166" s="17"/>
      <c r="U166" s="447"/>
      <c r="V166" s="484"/>
      <c r="W166" s="504"/>
      <c r="X166" s="484"/>
      <c r="Y166" s="504"/>
      <c r="Z166" s="77"/>
      <c r="AA166" s="77"/>
    </row>
    <row r="167" spans="1:27" ht="11.25" customHeight="1" thickTop="1" thickBot="1">
      <c r="A167" s="85"/>
      <c r="B167" s="243" t="s">
        <v>237</v>
      </c>
      <c r="C167" s="290">
        <v>3.22</v>
      </c>
      <c r="D167" s="298">
        <f t="shared" ref="D167:D175" si="26">0.453592*C167</f>
        <v>1.4605662400000001</v>
      </c>
      <c r="E167" s="357" t="s">
        <v>238</v>
      </c>
      <c r="F167" s="357" t="s">
        <v>90</v>
      </c>
      <c r="G167" s="311">
        <v>10</v>
      </c>
      <c r="H167" s="420">
        <v>88</v>
      </c>
      <c r="I167" s="519"/>
      <c r="J167" s="535"/>
      <c r="K167" s="550"/>
      <c r="L167" s="568"/>
      <c r="M167" s="579"/>
      <c r="N167" s="594"/>
      <c r="O167" s="616"/>
      <c r="P167" s="647"/>
      <c r="Q167" s="660"/>
      <c r="R167" s="195"/>
      <c r="S167" s="694"/>
      <c r="T167" s="93"/>
      <c r="U167" s="448">
        <f t="shared" ref="U167:U175" si="27">SUM(I167:P167,S167)*H167</f>
        <v>0</v>
      </c>
      <c r="V167" s="485"/>
      <c r="W167" s="501">
        <f>SUM(I167:P167,S167)*G167</f>
        <v>0</v>
      </c>
      <c r="X167" s="480"/>
      <c r="Y167" s="501">
        <f>SUM(I167:P167,S167)*D167</f>
        <v>0</v>
      </c>
      <c r="Z167" s="87"/>
      <c r="AA167" s="77"/>
    </row>
    <row r="168" spans="1:27" ht="11.25" customHeight="1" thickBot="1">
      <c r="A168" s="85"/>
      <c r="B168" s="244" t="s">
        <v>237</v>
      </c>
      <c r="C168" s="299">
        <v>4.22</v>
      </c>
      <c r="D168" s="291">
        <f t="shared" si="26"/>
        <v>1.9141582399999999</v>
      </c>
      <c r="E168" s="358" t="s">
        <v>239</v>
      </c>
      <c r="F168" s="358" t="s">
        <v>37</v>
      </c>
      <c r="G168" s="312">
        <v>10</v>
      </c>
      <c r="H168" s="420">
        <v>101</v>
      </c>
      <c r="I168" s="520"/>
      <c r="J168" s="536"/>
      <c r="K168" s="551"/>
      <c r="L168" s="569"/>
      <c r="M168" s="580"/>
      <c r="N168" s="595"/>
      <c r="O168" s="617"/>
      <c r="P168" s="648"/>
      <c r="Q168" s="660"/>
      <c r="R168" s="196"/>
      <c r="S168" s="695"/>
      <c r="T168" s="93"/>
      <c r="U168" s="449">
        <f t="shared" si="27"/>
        <v>0</v>
      </c>
      <c r="V168" s="485"/>
      <c r="W168" s="283">
        <f>SUM(I168:P168,S168)*G168</f>
        <v>0</v>
      </c>
      <c r="X168" s="480"/>
      <c r="Y168" s="283">
        <f>SUM(I168:P168,S168)*D168</f>
        <v>0</v>
      </c>
      <c r="Z168" s="87"/>
      <c r="AA168" s="77"/>
    </row>
    <row r="169" spans="1:27" ht="11.25" customHeight="1" thickBot="1">
      <c r="A169" s="85"/>
      <c r="B169" s="244" t="s">
        <v>237</v>
      </c>
      <c r="C169" s="299">
        <v>3.34</v>
      </c>
      <c r="D169" s="291">
        <f t="shared" si="26"/>
        <v>1.51499728</v>
      </c>
      <c r="E169" s="358" t="s">
        <v>240</v>
      </c>
      <c r="F169" s="358" t="s">
        <v>39</v>
      </c>
      <c r="G169" s="312">
        <v>5</v>
      </c>
      <c r="H169" s="420">
        <v>73</v>
      </c>
      <c r="I169" s="520"/>
      <c r="J169" s="536"/>
      <c r="K169" s="551"/>
      <c r="L169" s="569"/>
      <c r="M169" s="580"/>
      <c r="N169" s="595"/>
      <c r="O169" s="617"/>
      <c r="P169" s="648"/>
      <c r="Q169" s="660"/>
      <c r="R169" s="196"/>
      <c r="S169" s="695"/>
      <c r="T169" s="93"/>
      <c r="U169" s="449">
        <f t="shared" si="27"/>
        <v>0</v>
      </c>
      <c r="V169" s="485"/>
      <c r="W169" s="283">
        <f>SUM(I169:P169,S169)*G169</f>
        <v>0</v>
      </c>
      <c r="X169" s="480"/>
      <c r="Y169" s="283">
        <f>SUM(I169:P169,S169)*D169</f>
        <v>0</v>
      </c>
      <c r="Z169" s="87"/>
      <c r="AA169" s="77"/>
    </row>
    <row r="170" spans="1:27" ht="11.25" customHeight="1" thickBot="1">
      <c r="A170" s="85"/>
      <c r="B170" s="244" t="s">
        <v>237</v>
      </c>
      <c r="C170" s="299">
        <v>5.46</v>
      </c>
      <c r="D170" s="291">
        <f t="shared" si="26"/>
        <v>2.4766123200000001</v>
      </c>
      <c r="E170" s="358" t="s">
        <v>241</v>
      </c>
      <c r="F170" s="358" t="s">
        <v>41</v>
      </c>
      <c r="G170" s="312">
        <v>5</v>
      </c>
      <c r="H170" s="420">
        <v>112</v>
      </c>
      <c r="I170" s="520"/>
      <c r="J170" s="536"/>
      <c r="K170" s="551"/>
      <c r="L170" s="569"/>
      <c r="M170" s="580"/>
      <c r="N170" s="595"/>
      <c r="O170" s="617"/>
      <c r="P170" s="648"/>
      <c r="Q170" s="660"/>
      <c r="R170" s="196"/>
      <c r="S170" s="695"/>
      <c r="T170" s="93"/>
      <c r="U170" s="449">
        <f t="shared" si="27"/>
        <v>0</v>
      </c>
      <c r="V170" s="485"/>
      <c r="W170" s="283">
        <f>SUM(I170:P170,S170)*G170</f>
        <v>0</v>
      </c>
      <c r="X170" s="480"/>
      <c r="Y170" s="283">
        <f>SUM(I170:P170,S170)*D170</f>
        <v>0</v>
      </c>
      <c r="Z170" s="87"/>
      <c r="AA170" s="77"/>
    </row>
    <row r="171" spans="1:27" ht="11.25" customHeight="1" thickBot="1">
      <c r="A171" s="85"/>
      <c r="B171" s="244" t="s">
        <v>237</v>
      </c>
      <c r="C171" s="299">
        <v>9.98</v>
      </c>
      <c r="D171" s="291">
        <f t="shared" si="26"/>
        <v>4.5268481600000001</v>
      </c>
      <c r="E171" s="358" t="s">
        <v>242</v>
      </c>
      <c r="F171" s="358" t="s">
        <v>57</v>
      </c>
      <c r="G171" s="312">
        <v>5</v>
      </c>
      <c r="H171" s="420">
        <v>173</v>
      </c>
      <c r="I171" s="520"/>
      <c r="J171" s="536"/>
      <c r="K171" s="551"/>
      <c r="L171" s="569"/>
      <c r="M171" s="580"/>
      <c r="N171" s="595"/>
      <c r="O171" s="617"/>
      <c r="P171" s="648"/>
      <c r="Q171" s="660"/>
      <c r="R171" s="196"/>
      <c r="S171" s="695"/>
      <c r="T171" s="93"/>
      <c r="U171" s="449">
        <f t="shared" si="27"/>
        <v>0</v>
      </c>
      <c r="V171" s="485"/>
      <c r="W171" s="283">
        <f>SUM(I171:P171,S171)*G171</f>
        <v>0</v>
      </c>
      <c r="X171" s="480"/>
      <c r="Y171" s="283">
        <f>SUM(I171:P171,S171)*D171</f>
        <v>0</v>
      </c>
      <c r="Z171" s="87"/>
      <c r="AA171" s="77"/>
    </row>
    <row r="172" spans="1:27" ht="11.25" customHeight="1" thickBot="1">
      <c r="A172" s="85"/>
      <c r="B172" s="244" t="s">
        <v>237</v>
      </c>
      <c r="C172" s="299">
        <v>3.37</v>
      </c>
      <c r="D172" s="291">
        <f t="shared" si="26"/>
        <v>1.52860504</v>
      </c>
      <c r="E172" s="358" t="s">
        <v>243</v>
      </c>
      <c r="F172" s="358" t="s">
        <v>68</v>
      </c>
      <c r="G172" s="312">
        <v>1</v>
      </c>
      <c r="H172" s="420">
        <v>69</v>
      </c>
      <c r="I172" s="520"/>
      <c r="J172" s="536"/>
      <c r="K172" s="551"/>
      <c r="L172" s="569"/>
      <c r="M172" s="580"/>
      <c r="N172" s="595"/>
      <c r="O172" s="617"/>
      <c r="P172" s="648"/>
      <c r="Q172" s="660"/>
      <c r="R172" s="196"/>
      <c r="S172" s="695"/>
      <c r="T172" s="93"/>
      <c r="U172" s="449">
        <f t="shared" si="27"/>
        <v>0</v>
      </c>
      <c r="V172" s="485"/>
      <c r="W172" s="283">
        <f>SUM(I172:P172,S172)*G172</f>
        <v>0</v>
      </c>
      <c r="X172" s="480"/>
      <c r="Y172" s="283">
        <f>SUM(I172:P172,S172)*D172</f>
        <v>0</v>
      </c>
      <c r="Z172" s="87"/>
      <c r="AA172" s="77"/>
    </row>
    <row r="173" spans="1:27" ht="11.25" customHeight="1" thickBot="1">
      <c r="A173" s="85"/>
      <c r="B173" s="244" t="s">
        <v>237</v>
      </c>
      <c r="C173" s="299">
        <v>6.96</v>
      </c>
      <c r="D173" s="291">
        <f t="shared" si="26"/>
        <v>3.1570003199999999</v>
      </c>
      <c r="E173" s="358" t="s">
        <v>244</v>
      </c>
      <c r="F173" s="358" t="s">
        <v>70</v>
      </c>
      <c r="G173" s="312">
        <v>1</v>
      </c>
      <c r="H173" s="420">
        <v>119</v>
      </c>
      <c r="I173" s="520"/>
      <c r="J173" s="536"/>
      <c r="K173" s="551"/>
      <c r="L173" s="569"/>
      <c r="M173" s="580"/>
      <c r="N173" s="595"/>
      <c r="O173" s="617"/>
      <c r="P173" s="648"/>
      <c r="Q173" s="660"/>
      <c r="R173" s="196"/>
      <c r="S173" s="695"/>
      <c r="T173" s="93"/>
      <c r="U173" s="449">
        <f t="shared" si="27"/>
        <v>0</v>
      </c>
      <c r="V173" s="485"/>
      <c r="W173" s="283">
        <f>SUM(I173:P173,S173)*G173</f>
        <v>0</v>
      </c>
      <c r="X173" s="480"/>
      <c r="Y173" s="283">
        <f>SUM(I173:P173,S173)*D173</f>
        <v>0</v>
      </c>
      <c r="Z173" s="87"/>
      <c r="AA173" s="77"/>
    </row>
    <row r="174" spans="1:27" ht="11.25" customHeight="1" thickBot="1">
      <c r="A174" s="85"/>
      <c r="B174" s="245" t="s">
        <v>237</v>
      </c>
      <c r="C174" s="295">
        <v>13.11</v>
      </c>
      <c r="D174" s="291">
        <f t="shared" si="26"/>
        <v>5.9465911199999999</v>
      </c>
      <c r="E174" s="359" t="s">
        <v>245</v>
      </c>
      <c r="F174" s="359" t="s">
        <v>82</v>
      </c>
      <c r="G174" s="313">
        <v>1</v>
      </c>
      <c r="H174" s="420">
        <v>200</v>
      </c>
      <c r="I174" s="521"/>
      <c r="J174" s="537"/>
      <c r="K174" s="552"/>
      <c r="L174" s="570"/>
      <c r="M174" s="581"/>
      <c r="N174" s="596"/>
      <c r="O174" s="618"/>
      <c r="P174" s="649"/>
      <c r="Q174" s="660"/>
      <c r="R174" s="197"/>
      <c r="S174" s="696"/>
      <c r="T174" s="93"/>
      <c r="U174" s="449">
        <f t="shared" si="27"/>
        <v>0</v>
      </c>
      <c r="V174" s="485"/>
      <c r="W174" s="283">
        <f>SUM(I174:P174,S174)*G174</f>
        <v>0</v>
      </c>
      <c r="X174" s="480"/>
      <c r="Y174" s="283">
        <f>SUM(I174:P174,S174)*D174</f>
        <v>0</v>
      </c>
      <c r="Z174" s="87"/>
      <c r="AA174" s="77"/>
    </row>
    <row r="175" spans="1:27" ht="11.25" customHeight="1" thickBot="1">
      <c r="A175" s="85"/>
      <c r="B175" s="241" t="s">
        <v>246</v>
      </c>
      <c r="C175" s="296">
        <f>SUM(C167:C174)</f>
        <v>49.66</v>
      </c>
      <c r="D175" s="292">
        <f t="shared" si="26"/>
        <v>22.525378719999999</v>
      </c>
      <c r="E175" s="360" t="s">
        <v>247</v>
      </c>
      <c r="F175" s="360" t="s">
        <v>46</v>
      </c>
      <c r="G175" s="296">
        <f>SUM(G167:G174)</f>
        <v>38</v>
      </c>
      <c r="H175" s="420">
        <v>936</v>
      </c>
      <c r="I175" s="522"/>
      <c r="J175" s="538"/>
      <c r="K175" s="553"/>
      <c r="L175" s="571"/>
      <c r="M175" s="582"/>
      <c r="N175" s="597"/>
      <c r="O175" s="619"/>
      <c r="P175" s="650"/>
      <c r="Q175" s="660"/>
      <c r="R175" s="194"/>
      <c r="S175" s="697"/>
      <c r="T175" s="93"/>
      <c r="U175" s="450">
        <f t="shared" si="27"/>
        <v>0</v>
      </c>
      <c r="V175" s="485"/>
      <c r="W175" s="502">
        <f>SUM(I175:P175,S175)*G175</f>
        <v>0</v>
      </c>
      <c r="X175" s="480"/>
      <c r="Y175" s="502">
        <f>SUM(I175:P175,S175)*D175</f>
        <v>0</v>
      </c>
      <c r="Z175" s="87"/>
      <c r="AA175" s="77"/>
    </row>
    <row r="176" spans="1:27" ht="11.25" customHeight="1" thickTop="1" thickBot="1">
      <c r="A176" s="88"/>
      <c r="B176" s="246"/>
      <c r="C176" s="297"/>
      <c r="D176" s="297"/>
      <c r="E176" s="246"/>
      <c r="F176" s="246"/>
      <c r="G176" s="246"/>
      <c r="H176" s="421"/>
      <c r="I176" s="198"/>
      <c r="J176" s="198"/>
      <c r="K176" s="198"/>
      <c r="L176" s="198"/>
      <c r="M176" s="198"/>
      <c r="N176" s="198"/>
      <c r="O176" s="615"/>
      <c r="P176" s="615"/>
      <c r="Q176" s="207"/>
      <c r="R176" s="225"/>
      <c r="S176" s="198"/>
      <c r="T176" s="17"/>
      <c r="U176" s="447"/>
      <c r="V176" s="484"/>
      <c r="W176" s="504"/>
      <c r="X176" s="484"/>
      <c r="Y176" s="504"/>
      <c r="Z176" s="77"/>
      <c r="AA176" s="77"/>
    </row>
    <row r="177" spans="1:27" ht="11.25" customHeight="1" thickTop="1" thickBot="1">
      <c r="A177" s="85"/>
      <c r="B177" s="243" t="s">
        <v>248</v>
      </c>
      <c r="C177" s="305">
        <v>1.19</v>
      </c>
      <c r="D177" s="298">
        <f t="shared" ref="D177:D189" si="28">0.453592*C177</f>
        <v>0.53977447999999995</v>
      </c>
      <c r="E177" s="361" t="s">
        <v>249</v>
      </c>
      <c r="F177" s="361" t="s">
        <v>62</v>
      </c>
      <c r="G177" s="311">
        <v>10</v>
      </c>
      <c r="H177" s="420">
        <v>55</v>
      </c>
      <c r="I177" s="519"/>
      <c r="J177" s="535"/>
      <c r="K177" s="550"/>
      <c r="L177" s="568"/>
      <c r="M177" s="579"/>
      <c r="N177" s="594"/>
      <c r="O177" s="616"/>
      <c r="P177" s="647"/>
      <c r="Q177" s="660"/>
      <c r="R177" s="195"/>
      <c r="S177" s="694"/>
      <c r="T177" s="93"/>
      <c r="U177" s="448">
        <f t="shared" ref="U177:U189" si="29">SUM(I177:P177,S177)*H177</f>
        <v>0</v>
      </c>
      <c r="V177" s="485"/>
      <c r="W177" s="501">
        <f>SUM(I177:P177,S177)*G177</f>
        <v>0</v>
      </c>
      <c r="X177" s="480"/>
      <c r="Y177" s="501">
        <f>SUM(I177:P177,S177)*D177</f>
        <v>0</v>
      </c>
      <c r="Z177" s="87"/>
      <c r="AA177" s="77"/>
    </row>
    <row r="178" spans="1:27" ht="11.25" customHeight="1" thickBot="1">
      <c r="A178" s="85"/>
      <c r="B178" s="244" t="s">
        <v>248</v>
      </c>
      <c r="C178" s="306">
        <v>1.54</v>
      </c>
      <c r="D178" s="291">
        <f t="shared" si="28"/>
        <v>0.69853167999999999</v>
      </c>
      <c r="E178" s="362" t="s">
        <v>250</v>
      </c>
      <c r="F178" s="362" t="s">
        <v>90</v>
      </c>
      <c r="G178" s="312">
        <v>5</v>
      </c>
      <c r="H178" s="420">
        <v>51</v>
      </c>
      <c r="I178" s="520"/>
      <c r="J178" s="536"/>
      <c r="K178" s="551"/>
      <c r="L178" s="569"/>
      <c r="M178" s="580"/>
      <c r="N178" s="595"/>
      <c r="O178" s="617"/>
      <c r="P178" s="648"/>
      <c r="Q178" s="660"/>
      <c r="R178" s="196"/>
      <c r="S178" s="695"/>
      <c r="T178" s="93"/>
      <c r="U178" s="449">
        <f t="shared" si="29"/>
        <v>0</v>
      </c>
      <c r="V178" s="485"/>
      <c r="W178" s="283">
        <f>SUM(I178:P178,S178)*G178</f>
        <v>0</v>
      </c>
      <c r="X178" s="480"/>
      <c r="Y178" s="283">
        <f>SUM(I178:P178,S178)*D178</f>
        <v>0</v>
      </c>
      <c r="Z178" s="87"/>
      <c r="AA178" s="77"/>
    </row>
    <row r="179" spans="1:27" ht="11.25" customHeight="1" thickBot="1">
      <c r="A179" s="85"/>
      <c r="B179" s="244" t="s">
        <v>248</v>
      </c>
      <c r="C179" s="306">
        <v>3.26</v>
      </c>
      <c r="D179" s="291">
        <f t="shared" si="28"/>
        <v>1.4787099199999998</v>
      </c>
      <c r="E179" s="362" t="s">
        <v>251</v>
      </c>
      <c r="F179" s="362" t="s">
        <v>37</v>
      </c>
      <c r="G179" s="312">
        <v>5</v>
      </c>
      <c r="H179" s="420">
        <v>73</v>
      </c>
      <c r="I179" s="520"/>
      <c r="J179" s="536"/>
      <c r="K179" s="551"/>
      <c r="L179" s="569"/>
      <c r="M179" s="580"/>
      <c r="N179" s="595"/>
      <c r="O179" s="617"/>
      <c r="P179" s="648"/>
      <c r="Q179" s="660"/>
      <c r="R179" s="196"/>
      <c r="S179" s="695"/>
      <c r="T179" s="93"/>
      <c r="U179" s="449">
        <f t="shared" si="29"/>
        <v>0</v>
      </c>
      <c r="V179" s="485"/>
      <c r="W179" s="283">
        <f>SUM(I179:P179,S179)*G179</f>
        <v>0</v>
      </c>
      <c r="X179" s="480"/>
      <c r="Y179" s="283">
        <f>SUM(I179:P179,S179)*D179</f>
        <v>0</v>
      </c>
      <c r="Z179" s="87"/>
      <c r="AA179" s="77"/>
    </row>
    <row r="180" spans="1:27" ht="11.25" customHeight="1" thickBot="1">
      <c r="A180" s="85"/>
      <c r="B180" s="244" t="s">
        <v>248</v>
      </c>
      <c r="C180" s="306">
        <v>5.22</v>
      </c>
      <c r="D180" s="291">
        <f t="shared" si="28"/>
        <v>2.3677502399999999</v>
      </c>
      <c r="E180" s="362" t="s">
        <v>252</v>
      </c>
      <c r="F180" s="362" t="s">
        <v>227</v>
      </c>
      <c r="G180" s="312">
        <v>5</v>
      </c>
      <c r="H180" s="420">
        <v>111</v>
      </c>
      <c r="I180" s="520"/>
      <c r="J180" s="536"/>
      <c r="K180" s="551"/>
      <c r="L180" s="569"/>
      <c r="M180" s="580"/>
      <c r="N180" s="595"/>
      <c r="O180" s="617"/>
      <c r="P180" s="648"/>
      <c r="Q180" s="660"/>
      <c r="R180" s="196"/>
      <c r="S180" s="695"/>
      <c r="T180" s="93"/>
      <c r="U180" s="449">
        <f t="shared" si="29"/>
        <v>0</v>
      </c>
      <c r="V180" s="485"/>
      <c r="W180" s="283">
        <f>SUM(I180:P180,S180)*G180</f>
        <v>0</v>
      </c>
      <c r="X180" s="480"/>
      <c r="Y180" s="283">
        <f>SUM(I180:P180,S180)*D180</f>
        <v>0</v>
      </c>
      <c r="Z180" s="87"/>
      <c r="AA180" s="77"/>
    </row>
    <row r="181" spans="1:27" ht="11.25" customHeight="1" thickBot="1">
      <c r="A181" s="85"/>
      <c r="B181" s="244" t="s">
        <v>248</v>
      </c>
      <c r="C181" s="306">
        <v>9.3000000000000007</v>
      </c>
      <c r="D181" s="291">
        <f t="shared" si="28"/>
        <v>4.2184056000000005</v>
      </c>
      <c r="E181" s="362" t="s">
        <v>253</v>
      </c>
      <c r="F181" s="362" t="s">
        <v>41</v>
      </c>
      <c r="G181" s="312">
        <v>5</v>
      </c>
      <c r="H181" s="420">
        <v>163</v>
      </c>
      <c r="I181" s="520"/>
      <c r="J181" s="536"/>
      <c r="K181" s="551"/>
      <c r="L181" s="569"/>
      <c r="M181" s="580"/>
      <c r="N181" s="595"/>
      <c r="O181" s="617"/>
      <c r="P181" s="648"/>
      <c r="Q181" s="660"/>
      <c r="R181" s="196"/>
      <c r="S181" s="695"/>
      <c r="T181" s="93"/>
      <c r="U181" s="449">
        <f t="shared" si="29"/>
        <v>0</v>
      </c>
      <c r="V181" s="485"/>
      <c r="W181" s="283">
        <f>SUM(I181:P181,S181)*G181</f>
        <v>0</v>
      </c>
      <c r="X181" s="480"/>
      <c r="Y181" s="283">
        <f>SUM(I181:P181,S181)*D181</f>
        <v>0</v>
      </c>
      <c r="Z181" s="87"/>
      <c r="AA181" s="77"/>
    </row>
    <row r="182" spans="1:27" ht="11.25" customHeight="1" thickBot="1">
      <c r="A182" s="85"/>
      <c r="B182" s="244" t="s">
        <v>248</v>
      </c>
      <c r="C182" s="306">
        <v>16.760000000000002</v>
      </c>
      <c r="D182" s="291">
        <f t="shared" si="28"/>
        <v>7.6022019200000006</v>
      </c>
      <c r="E182" s="362" t="s">
        <v>254</v>
      </c>
      <c r="F182" s="362" t="s">
        <v>57</v>
      </c>
      <c r="G182" s="312">
        <v>5</v>
      </c>
      <c r="H182" s="420">
        <v>268</v>
      </c>
      <c r="I182" s="520"/>
      <c r="J182" s="536"/>
      <c r="K182" s="551"/>
      <c r="L182" s="569"/>
      <c r="M182" s="580"/>
      <c r="N182" s="595"/>
      <c r="O182" s="617"/>
      <c r="P182" s="648"/>
      <c r="Q182" s="660"/>
      <c r="R182" s="196"/>
      <c r="S182" s="695"/>
      <c r="T182" s="93"/>
      <c r="U182" s="449">
        <f t="shared" si="29"/>
        <v>0</v>
      </c>
      <c r="V182" s="485"/>
      <c r="W182" s="283">
        <f>SUM(I182:P182,S182)*G182</f>
        <v>0</v>
      </c>
      <c r="X182" s="480"/>
      <c r="Y182" s="283">
        <f>SUM(I182:P182,S182)*D182</f>
        <v>0</v>
      </c>
      <c r="Z182" s="87"/>
      <c r="AA182" s="77"/>
    </row>
    <row r="183" spans="1:27" ht="11.25" customHeight="1" thickBot="1">
      <c r="A183" s="85"/>
      <c r="B183" s="244" t="s">
        <v>248</v>
      </c>
      <c r="C183" s="306">
        <v>4.74</v>
      </c>
      <c r="D183" s="291">
        <f t="shared" si="28"/>
        <v>2.15002608</v>
      </c>
      <c r="E183" s="362" t="s">
        <v>255</v>
      </c>
      <c r="F183" s="362" t="s">
        <v>104</v>
      </c>
      <c r="G183" s="312">
        <v>1</v>
      </c>
      <c r="H183" s="420">
        <v>89</v>
      </c>
      <c r="I183" s="520"/>
      <c r="J183" s="536"/>
      <c r="K183" s="551"/>
      <c r="L183" s="569"/>
      <c r="M183" s="580"/>
      <c r="N183" s="595"/>
      <c r="O183" s="617"/>
      <c r="P183" s="648"/>
      <c r="Q183" s="660"/>
      <c r="R183" s="196"/>
      <c r="S183" s="695"/>
      <c r="T183" s="93"/>
      <c r="U183" s="449">
        <f t="shared" si="29"/>
        <v>0</v>
      </c>
      <c r="V183" s="485"/>
      <c r="W183" s="283">
        <f>SUM(I183:P183,S183)*G183</f>
        <v>0</v>
      </c>
      <c r="X183" s="480"/>
      <c r="Y183" s="283">
        <f>SUM(I183:P183,S183)*D183</f>
        <v>0</v>
      </c>
      <c r="Z183" s="87"/>
      <c r="AA183" s="77"/>
    </row>
    <row r="184" spans="1:27" ht="11.25" customHeight="1" thickBot="1">
      <c r="A184" s="85"/>
      <c r="B184" s="244" t="s">
        <v>248</v>
      </c>
      <c r="C184" s="306">
        <v>6.02</v>
      </c>
      <c r="D184" s="291">
        <f t="shared" si="28"/>
        <v>2.7306238399999998</v>
      </c>
      <c r="E184" s="362" t="s">
        <v>256</v>
      </c>
      <c r="F184" s="362" t="s">
        <v>68</v>
      </c>
      <c r="G184" s="312">
        <v>1</v>
      </c>
      <c r="H184" s="420">
        <v>107</v>
      </c>
      <c r="I184" s="520"/>
      <c r="J184" s="536"/>
      <c r="K184" s="551"/>
      <c r="L184" s="569"/>
      <c r="M184" s="580"/>
      <c r="N184" s="595"/>
      <c r="O184" s="617"/>
      <c r="P184" s="648"/>
      <c r="Q184" s="660"/>
      <c r="R184" s="196"/>
      <c r="S184" s="695"/>
      <c r="T184" s="93"/>
      <c r="U184" s="449">
        <f t="shared" si="29"/>
        <v>0</v>
      </c>
      <c r="V184" s="485"/>
      <c r="W184" s="283">
        <f>SUM(I184:P184,S184)*G184</f>
        <v>0</v>
      </c>
      <c r="X184" s="480"/>
      <c r="Y184" s="283">
        <f>SUM(I184:P184,S184)*D184</f>
        <v>0</v>
      </c>
      <c r="Z184" s="87"/>
      <c r="AA184" s="77"/>
    </row>
    <row r="185" spans="1:27" ht="11.25" customHeight="1" thickBot="1">
      <c r="A185" s="85"/>
      <c r="B185" s="244" t="s">
        <v>248</v>
      </c>
      <c r="C185" s="306">
        <v>7.1</v>
      </c>
      <c r="D185" s="291">
        <f t="shared" si="28"/>
        <v>3.2205032</v>
      </c>
      <c r="E185" s="362" t="s">
        <v>257</v>
      </c>
      <c r="F185" s="362" t="s">
        <v>70</v>
      </c>
      <c r="G185" s="312">
        <v>1</v>
      </c>
      <c r="H185" s="420">
        <v>125</v>
      </c>
      <c r="I185" s="520"/>
      <c r="J185" s="536"/>
      <c r="K185" s="551"/>
      <c r="L185" s="569"/>
      <c r="M185" s="580"/>
      <c r="N185" s="595"/>
      <c r="O185" s="617"/>
      <c r="P185" s="648"/>
      <c r="Q185" s="660"/>
      <c r="R185" s="196"/>
      <c r="S185" s="695"/>
      <c r="T185" s="93"/>
      <c r="U185" s="449">
        <f t="shared" si="29"/>
        <v>0</v>
      </c>
      <c r="V185" s="485"/>
      <c r="W185" s="283">
        <f>SUM(I185:P185,S185)*G185</f>
        <v>0</v>
      </c>
      <c r="X185" s="480"/>
      <c r="Y185" s="283">
        <f>SUM(I185:P185,S185)*D185</f>
        <v>0</v>
      </c>
      <c r="Z185" s="87"/>
      <c r="AA185" s="77"/>
    </row>
    <row r="186" spans="1:27" ht="11.25" customHeight="1" thickBot="1">
      <c r="A186" s="85"/>
      <c r="B186" s="244" t="s">
        <v>248</v>
      </c>
      <c r="C186" s="306">
        <v>6.22</v>
      </c>
      <c r="D186" s="291">
        <f t="shared" si="28"/>
        <v>2.8213422399999999</v>
      </c>
      <c r="E186" s="362" t="s">
        <v>258</v>
      </c>
      <c r="F186" s="362" t="s">
        <v>259</v>
      </c>
      <c r="G186" s="312">
        <v>1</v>
      </c>
      <c r="H186" s="420">
        <v>113</v>
      </c>
      <c r="I186" s="520"/>
      <c r="J186" s="536"/>
      <c r="K186" s="551"/>
      <c r="L186" s="569"/>
      <c r="M186" s="580"/>
      <c r="N186" s="595"/>
      <c r="O186" s="617"/>
      <c r="P186" s="648"/>
      <c r="Q186" s="660"/>
      <c r="R186" s="196"/>
      <c r="S186" s="695"/>
      <c r="T186" s="93"/>
      <c r="U186" s="449">
        <f t="shared" si="29"/>
        <v>0</v>
      </c>
      <c r="V186" s="485"/>
      <c r="W186" s="283">
        <f>SUM(I186:P186,S186)*G186</f>
        <v>0</v>
      </c>
      <c r="X186" s="480"/>
      <c r="Y186" s="283">
        <f>SUM(I186:P186,S186)*D186</f>
        <v>0</v>
      </c>
      <c r="Z186" s="87"/>
      <c r="AA186" s="77"/>
    </row>
    <row r="187" spans="1:27" ht="11.25" customHeight="1" thickBot="1">
      <c r="A187" s="85"/>
      <c r="B187" s="244" t="s">
        <v>248</v>
      </c>
      <c r="C187" s="306">
        <v>10.62</v>
      </c>
      <c r="D187" s="291">
        <f t="shared" si="28"/>
        <v>4.8171470399999992</v>
      </c>
      <c r="E187" s="362" t="s">
        <v>260</v>
      </c>
      <c r="F187" s="362" t="s">
        <v>82</v>
      </c>
      <c r="G187" s="312">
        <v>1</v>
      </c>
      <c r="H187" s="420">
        <v>172</v>
      </c>
      <c r="I187" s="520"/>
      <c r="J187" s="536"/>
      <c r="K187" s="551"/>
      <c r="L187" s="569"/>
      <c r="M187" s="580"/>
      <c r="N187" s="595"/>
      <c r="O187" s="617"/>
      <c r="P187" s="648"/>
      <c r="Q187" s="660"/>
      <c r="R187" s="196"/>
      <c r="S187" s="695"/>
      <c r="T187" s="93"/>
      <c r="U187" s="449">
        <f t="shared" si="29"/>
        <v>0</v>
      </c>
      <c r="V187" s="485"/>
      <c r="W187" s="283">
        <f>SUM(I187:P187,S187)*G187</f>
        <v>0</v>
      </c>
      <c r="X187" s="480"/>
      <c r="Y187" s="283">
        <f>SUM(I187:P187,S187)*D187</f>
        <v>0</v>
      </c>
      <c r="Z187" s="87"/>
      <c r="AA187" s="77"/>
    </row>
    <row r="188" spans="1:27" ht="11.25" customHeight="1" thickBot="1">
      <c r="A188" s="85"/>
      <c r="B188" s="245" t="s">
        <v>248</v>
      </c>
      <c r="C188" s="307">
        <v>19.3</v>
      </c>
      <c r="D188" s="292">
        <f t="shared" si="28"/>
        <v>8.7543255999999996</v>
      </c>
      <c r="E188" s="363" t="s">
        <v>261</v>
      </c>
      <c r="F188" s="363" t="s">
        <v>84</v>
      </c>
      <c r="G188" s="313">
        <v>1</v>
      </c>
      <c r="H188" s="420">
        <v>292</v>
      </c>
      <c r="I188" s="521"/>
      <c r="J188" s="537"/>
      <c r="K188" s="552"/>
      <c r="L188" s="570"/>
      <c r="M188" s="581"/>
      <c r="N188" s="596"/>
      <c r="O188" s="618"/>
      <c r="P188" s="649"/>
      <c r="Q188" s="660"/>
      <c r="R188" s="197"/>
      <c r="S188" s="696"/>
      <c r="T188" s="93"/>
      <c r="U188" s="449">
        <f t="shared" si="29"/>
        <v>0</v>
      </c>
      <c r="V188" s="485"/>
      <c r="W188" s="283">
        <f>SUM(I188:P188,S188)*G188</f>
        <v>0</v>
      </c>
      <c r="X188" s="480"/>
      <c r="Y188" s="283">
        <f>SUM(I188:P188,S188)*D188</f>
        <v>0</v>
      </c>
      <c r="Z188" s="87"/>
      <c r="AA188" s="77"/>
    </row>
    <row r="189" spans="1:27" ht="11.25" customHeight="1" thickBot="1">
      <c r="A189" s="85"/>
      <c r="B189" s="241" t="s">
        <v>262</v>
      </c>
      <c r="C189" s="308">
        <f>SUM(C177:C188)</f>
        <v>91.27</v>
      </c>
      <c r="D189" s="298">
        <f t="shared" si="28"/>
        <v>41.399341839999998</v>
      </c>
      <c r="E189" s="360" t="s">
        <v>263</v>
      </c>
      <c r="F189" s="360" t="s">
        <v>46</v>
      </c>
      <c r="G189" s="396">
        <f>SUM(G177:G188)</f>
        <v>41</v>
      </c>
      <c r="H189" s="420">
        <v>1619</v>
      </c>
      <c r="I189" s="522"/>
      <c r="J189" s="538"/>
      <c r="K189" s="553"/>
      <c r="L189" s="571"/>
      <c r="M189" s="582"/>
      <c r="N189" s="597"/>
      <c r="O189" s="619"/>
      <c r="P189" s="650"/>
      <c r="Q189" s="660"/>
      <c r="R189" s="194"/>
      <c r="S189" s="697"/>
      <c r="T189" s="93"/>
      <c r="U189" s="450">
        <f t="shared" si="29"/>
        <v>0</v>
      </c>
      <c r="V189" s="485"/>
      <c r="W189" s="502">
        <f>SUM(I189:P189,S189)*G189</f>
        <v>0</v>
      </c>
      <c r="X189" s="480"/>
      <c r="Y189" s="502">
        <f>SUM(I189:P189,S189)*D189</f>
        <v>0</v>
      </c>
      <c r="Z189" s="87"/>
      <c r="AA189" s="77"/>
    </row>
    <row r="190" spans="1:27" ht="11.25" customHeight="1" thickTop="1" thickBot="1">
      <c r="A190" s="88"/>
      <c r="B190" s="246"/>
      <c r="C190" s="309"/>
      <c r="D190" s="345"/>
      <c r="E190" s="364"/>
      <c r="F190" s="297"/>
      <c r="G190" s="246"/>
      <c r="H190" s="428"/>
      <c r="I190" s="198"/>
      <c r="J190" s="198"/>
      <c r="K190" s="198"/>
      <c r="L190" s="198"/>
      <c r="M190" s="198"/>
      <c r="N190" s="198"/>
      <c r="O190" s="615"/>
      <c r="P190" s="615"/>
      <c r="Q190" s="207"/>
      <c r="R190" s="225"/>
      <c r="S190" s="198"/>
      <c r="T190" s="17"/>
      <c r="U190" s="447"/>
      <c r="V190" s="484"/>
      <c r="W190" s="504"/>
      <c r="X190" s="484"/>
      <c r="Y190" s="504"/>
      <c r="Z190" s="77"/>
      <c r="AA190" s="77"/>
    </row>
    <row r="191" spans="1:27" ht="11.25" customHeight="1" thickTop="1" thickBot="1">
      <c r="A191" s="85"/>
      <c r="B191" s="241" t="s">
        <v>264</v>
      </c>
      <c r="C191" s="296">
        <v>1.24</v>
      </c>
      <c r="D191" s="338"/>
      <c r="E191" s="356" t="s">
        <v>265</v>
      </c>
      <c r="F191" s="356" t="s">
        <v>90</v>
      </c>
      <c r="G191" s="314">
        <v>10</v>
      </c>
      <c r="H191" s="420">
        <v>17</v>
      </c>
      <c r="I191" s="522"/>
      <c r="J191" s="538"/>
      <c r="K191" s="553"/>
      <c r="L191" s="571"/>
      <c r="M191" s="582"/>
      <c r="N191" s="597"/>
      <c r="O191" s="619"/>
      <c r="P191" s="650"/>
      <c r="Q191" s="660"/>
      <c r="R191" s="194"/>
      <c r="S191" s="697"/>
      <c r="T191" s="93"/>
      <c r="U191" s="451">
        <f>SUM(I191:P191,S191)*H191</f>
        <v>0</v>
      </c>
      <c r="V191" s="485"/>
      <c r="W191" s="505">
        <f>SUM(I191:P191,S191)*G191</f>
        <v>0</v>
      </c>
      <c r="X191" s="480"/>
      <c r="Y191" s="505">
        <f>SUM(I191:P191,S191)*D191</f>
        <v>0</v>
      </c>
      <c r="Z191" s="87"/>
      <c r="AA191" s="77"/>
    </row>
    <row r="192" spans="1:27" ht="11.25" customHeight="1" thickTop="1" thickBot="1">
      <c r="A192" s="88"/>
      <c r="B192" s="246"/>
      <c r="C192" s="297"/>
      <c r="D192" s="297"/>
      <c r="E192" s="246"/>
      <c r="F192" s="246"/>
      <c r="G192" s="246"/>
      <c r="H192" s="421"/>
      <c r="I192" s="198"/>
      <c r="J192" s="198"/>
      <c r="K192" s="198"/>
      <c r="L192" s="198"/>
      <c r="M192" s="198"/>
      <c r="N192" s="198"/>
      <c r="O192" s="615"/>
      <c r="P192" s="615"/>
      <c r="Q192" s="207"/>
      <c r="R192" s="225"/>
      <c r="S192" s="198"/>
      <c r="T192" s="17"/>
      <c r="U192" s="447"/>
      <c r="V192" s="484"/>
      <c r="W192" s="500"/>
      <c r="X192" s="484"/>
      <c r="Y192" s="504"/>
      <c r="Z192" s="77"/>
      <c r="AA192" s="77"/>
    </row>
    <row r="193" spans="1:27" ht="11.25" customHeight="1" thickTop="1" thickBot="1">
      <c r="A193" s="1045"/>
      <c r="B193" s="243" t="s">
        <v>266</v>
      </c>
      <c r="C193" s="290">
        <v>3.07</v>
      </c>
      <c r="D193" s="298">
        <f t="shared" ref="D193:D199" si="30">0.453592*C193</f>
        <v>1.3925274399999998</v>
      </c>
      <c r="E193" s="357" t="s">
        <v>267</v>
      </c>
      <c r="F193" s="357" t="s">
        <v>37</v>
      </c>
      <c r="G193" s="311">
        <v>5</v>
      </c>
      <c r="H193" s="420">
        <v>71</v>
      </c>
      <c r="I193" s="519"/>
      <c r="J193" s="535"/>
      <c r="K193" s="550"/>
      <c r="L193" s="568"/>
      <c r="M193" s="579"/>
      <c r="N193" s="594"/>
      <c r="O193" s="616"/>
      <c r="P193" s="647"/>
      <c r="Q193" s="659"/>
      <c r="R193" s="195"/>
      <c r="S193" s="694"/>
      <c r="T193" s="86"/>
      <c r="U193" s="448">
        <f t="shared" ref="U193:U199" si="31">SUM(I193:P193,S193)*H193</f>
        <v>0</v>
      </c>
      <c r="V193" s="485"/>
      <c r="W193" s="501">
        <f>SUM(I193:P193,S193)*G193</f>
        <v>0</v>
      </c>
      <c r="X193" s="480"/>
      <c r="Y193" s="501">
        <f>SUM(I193:P193,S193)*D193</f>
        <v>0</v>
      </c>
      <c r="Z193" s="87"/>
      <c r="AA193" s="77"/>
    </row>
    <row r="194" spans="1:27" ht="11.25" customHeight="1" thickBot="1">
      <c r="A194" s="1044"/>
      <c r="B194" s="244" t="s">
        <v>266</v>
      </c>
      <c r="C194" s="299">
        <v>4.8600000000000003</v>
      </c>
      <c r="D194" s="291">
        <f t="shared" si="30"/>
        <v>2.2044571200000003</v>
      </c>
      <c r="E194" s="358" t="s">
        <v>268</v>
      </c>
      <c r="F194" s="358" t="s">
        <v>39</v>
      </c>
      <c r="G194" s="312">
        <v>5</v>
      </c>
      <c r="H194" s="420">
        <v>95</v>
      </c>
      <c r="I194" s="520"/>
      <c r="J194" s="536"/>
      <c r="K194" s="551"/>
      <c r="L194" s="569"/>
      <c r="M194" s="580"/>
      <c r="N194" s="595"/>
      <c r="O194" s="617"/>
      <c r="P194" s="648"/>
      <c r="Q194" s="659"/>
      <c r="R194" s="196"/>
      <c r="S194" s="695"/>
      <c r="T194" s="86"/>
      <c r="U194" s="449">
        <f t="shared" si="31"/>
        <v>0</v>
      </c>
      <c r="V194" s="485"/>
      <c r="W194" s="283">
        <f>SUM(I194:P194,S194)*G194</f>
        <v>0</v>
      </c>
      <c r="X194" s="480"/>
      <c r="Y194" s="283">
        <f>SUM(I194:P194,S194)*D194</f>
        <v>0</v>
      </c>
      <c r="Z194" s="87"/>
      <c r="AA194" s="77"/>
    </row>
    <row r="195" spans="1:27" ht="11.25" customHeight="1" thickBot="1">
      <c r="A195" s="997"/>
      <c r="B195" s="244" t="s">
        <v>266</v>
      </c>
      <c r="C195" s="299">
        <v>7.25</v>
      </c>
      <c r="D195" s="291">
        <f t="shared" si="30"/>
        <v>3.2885420000000001</v>
      </c>
      <c r="E195" s="358" t="s">
        <v>269</v>
      </c>
      <c r="F195" s="358" t="s">
        <v>41</v>
      </c>
      <c r="G195" s="312">
        <v>5</v>
      </c>
      <c r="H195" s="420">
        <v>137</v>
      </c>
      <c r="I195" s="520"/>
      <c r="J195" s="536"/>
      <c r="K195" s="551"/>
      <c r="L195" s="569"/>
      <c r="M195" s="580"/>
      <c r="N195" s="595"/>
      <c r="O195" s="617"/>
      <c r="P195" s="648"/>
      <c r="Q195" s="659"/>
      <c r="R195" s="196"/>
      <c r="S195" s="695"/>
      <c r="T195" s="86"/>
      <c r="U195" s="449">
        <f t="shared" si="31"/>
        <v>0</v>
      </c>
      <c r="V195" s="485"/>
      <c r="W195" s="283">
        <f>SUM(I195:P195,S195)*G195</f>
        <v>0</v>
      </c>
      <c r="X195" s="480"/>
      <c r="Y195" s="283">
        <f>SUM(I195:P195,S195)*D195</f>
        <v>0</v>
      </c>
      <c r="Z195" s="87"/>
      <c r="AA195" s="77"/>
    </row>
    <row r="196" spans="1:27" ht="11.25" customHeight="1" thickBot="1">
      <c r="A196" s="997"/>
      <c r="B196" s="244" t="s">
        <v>266</v>
      </c>
      <c r="C196" s="291">
        <v>6</v>
      </c>
      <c r="D196" s="291">
        <f t="shared" si="30"/>
        <v>2.721552</v>
      </c>
      <c r="E196" s="358" t="s">
        <v>270</v>
      </c>
      <c r="F196" s="358" t="s">
        <v>68</v>
      </c>
      <c r="G196" s="312">
        <v>1</v>
      </c>
      <c r="H196" s="420">
        <v>117</v>
      </c>
      <c r="I196" s="520"/>
      <c r="J196" s="536"/>
      <c r="K196" s="551"/>
      <c r="L196" s="569"/>
      <c r="M196" s="580"/>
      <c r="N196" s="595"/>
      <c r="O196" s="617"/>
      <c r="P196" s="648"/>
      <c r="Q196" s="659"/>
      <c r="R196" s="196"/>
      <c r="S196" s="695"/>
      <c r="T196" s="86"/>
      <c r="U196" s="449">
        <f t="shared" si="31"/>
        <v>0</v>
      </c>
      <c r="V196" s="485"/>
      <c r="W196" s="283">
        <f>SUM(I196:P196,S196)*G196</f>
        <v>0</v>
      </c>
      <c r="X196" s="480"/>
      <c r="Y196" s="283">
        <f>SUM(I196:P196,S196)*D196</f>
        <v>0</v>
      </c>
      <c r="Z196" s="87"/>
      <c r="AA196" s="77"/>
    </row>
    <row r="197" spans="1:27" ht="11.25" customHeight="1" thickBot="1">
      <c r="A197" s="997"/>
      <c r="B197" s="244" t="s">
        <v>266</v>
      </c>
      <c r="C197" s="291">
        <v>8.0399999999999991</v>
      </c>
      <c r="D197" s="291">
        <f t="shared" si="30"/>
        <v>3.6468796799999996</v>
      </c>
      <c r="E197" s="358" t="s">
        <v>271</v>
      </c>
      <c r="F197" s="358" t="s">
        <v>70</v>
      </c>
      <c r="G197" s="312">
        <v>1</v>
      </c>
      <c r="H197" s="420">
        <v>149</v>
      </c>
      <c r="I197" s="520"/>
      <c r="J197" s="536"/>
      <c r="K197" s="551"/>
      <c r="L197" s="569"/>
      <c r="M197" s="580"/>
      <c r="N197" s="595"/>
      <c r="O197" s="617"/>
      <c r="P197" s="648"/>
      <c r="Q197" s="659"/>
      <c r="R197" s="196"/>
      <c r="S197" s="695"/>
      <c r="T197" s="86"/>
      <c r="U197" s="449">
        <f t="shared" si="31"/>
        <v>0</v>
      </c>
      <c r="V197" s="485"/>
      <c r="W197" s="283">
        <f>SUM(I197:P197,S197)*G197</f>
        <v>0</v>
      </c>
      <c r="X197" s="480"/>
      <c r="Y197" s="283">
        <f>SUM(I197:P197,S197)*D197</f>
        <v>0</v>
      </c>
      <c r="Z197" s="87"/>
      <c r="AA197" s="77"/>
    </row>
    <row r="198" spans="1:27" ht="11.25" customHeight="1" thickBot="1">
      <c r="A198" s="997"/>
      <c r="B198" s="251" t="s">
        <v>266</v>
      </c>
      <c r="C198" s="310">
        <v>19.899999999999999</v>
      </c>
      <c r="D198" s="291">
        <f t="shared" si="30"/>
        <v>9.0264807999999999</v>
      </c>
      <c r="E198" s="365" t="s">
        <v>272</v>
      </c>
      <c r="F198" s="365" t="s">
        <v>43</v>
      </c>
      <c r="G198" s="397">
        <v>1</v>
      </c>
      <c r="H198" s="420">
        <v>344</v>
      </c>
      <c r="I198" s="521"/>
      <c r="J198" s="537"/>
      <c r="K198" s="552"/>
      <c r="L198" s="570"/>
      <c r="M198" s="581"/>
      <c r="N198" s="596"/>
      <c r="O198" s="618"/>
      <c r="P198" s="649"/>
      <c r="Q198" s="659"/>
      <c r="R198" s="197"/>
      <c r="S198" s="696"/>
      <c r="T198" s="86"/>
      <c r="U198" s="449">
        <f t="shared" si="31"/>
        <v>0</v>
      </c>
      <c r="V198" s="485"/>
      <c r="W198" s="283">
        <f>SUM(I198:P198,S198)*G198</f>
        <v>0</v>
      </c>
      <c r="X198" s="480"/>
      <c r="Y198" s="283">
        <f>SUM(I198:P198,S198)*D198</f>
        <v>0</v>
      </c>
      <c r="Z198" s="87"/>
      <c r="AA198" s="77"/>
    </row>
    <row r="199" spans="1:27" ht="11.25" customHeight="1" thickBot="1">
      <c r="A199" s="1042"/>
      <c r="B199" s="241" t="s">
        <v>273</v>
      </c>
      <c r="C199" s="296">
        <f>SUM(C193:C198)</f>
        <v>49.12</v>
      </c>
      <c r="D199" s="291">
        <f t="shared" si="30"/>
        <v>22.280439039999997</v>
      </c>
      <c r="E199" s="360" t="s">
        <v>274</v>
      </c>
      <c r="F199" s="360" t="s">
        <v>46</v>
      </c>
      <c r="G199" s="296">
        <f>SUM(G193:G198)</f>
        <v>18</v>
      </c>
      <c r="H199" s="420">
        <v>569</v>
      </c>
      <c r="I199" s="522"/>
      <c r="J199" s="538"/>
      <c r="K199" s="553"/>
      <c r="L199" s="571"/>
      <c r="M199" s="582"/>
      <c r="N199" s="597"/>
      <c r="O199" s="619"/>
      <c r="P199" s="650"/>
      <c r="Q199" s="659"/>
      <c r="R199" s="194"/>
      <c r="S199" s="697"/>
      <c r="T199" s="86"/>
      <c r="U199" s="450">
        <f t="shared" si="31"/>
        <v>0</v>
      </c>
      <c r="V199" s="485"/>
      <c r="W199" s="502">
        <f>SUM(I199:P199,S199)*G199</f>
        <v>0</v>
      </c>
      <c r="X199" s="480"/>
      <c r="Y199" s="502">
        <f>SUM(I199:P199,S199)*D199</f>
        <v>0</v>
      </c>
      <c r="Z199" s="87"/>
      <c r="AA199" s="77"/>
    </row>
    <row r="200" spans="1:27" ht="11.25" customHeight="1" thickTop="1">
      <c r="A200" s="88"/>
      <c r="B200" s="249"/>
      <c r="C200" s="301"/>
      <c r="D200" s="340"/>
      <c r="E200" s="249"/>
      <c r="F200" s="249"/>
      <c r="G200" s="249"/>
      <c r="H200" s="425"/>
      <c r="I200" s="199"/>
      <c r="J200" s="199"/>
      <c r="K200" s="199"/>
      <c r="L200" s="199"/>
      <c r="M200" s="583"/>
      <c r="N200" s="199"/>
      <c r="O200" s="620"/>
      <c r="P200" s="620"/>
      <c r="Q200" s="207"/>
      <c r="R200" s="674"/>
      <c r="S200" s="199"/>
      <c r="T200" s="17"/>
      <c r="U200" s="452"/>
      <c r="V200" s="484"/>
      <c r="W200" s="506"/>
      <c r="X200" s="484"/>
      <c r="Y200" s="506"/>
      <c r="Z200" s="77"/>
      <c r="AA200" s="77"/>
    </row>
    <row r="201" spans="1:27" ht="11.25" customHeight="1" thickBot="1">
      <c r="A201" s="88"/>
      <c r="B201" s="248" t="s">
        <v>275</v>
      </c>
      <c r="C201" s="300"/>
      <c r="D201" s="300"/>
      <c r="E201" s="326"/>
      <c r="F201" s="300"/>
      <c r="G201" s="300"/>
      <c r="H201" s="424"/>
      <c r="I201" s="214"/>
      <c r="J201" s="214"/>
      <c r="K201" s="214"/>
      <c r="L201" s="214"/>
      <c r="M201" s="584"/>
      <c r="N201" s="214"/>
      <c r="O201" s="621"/>
      <c r="P201" s="621"/>
      <c r="Q201" s="207"/>
      <c r="R201" s="675"/>
      <c r="S201" s="214"/>
      <c r="T201" s="17"/>
      <c r="U201" s="453"/>
      <c r="V201" s="484"/>
      <c r="W201" s="507"/>
      <c r="X201" s="484"/>
      <c r="Y201" s="507"/>
      <c r="Z201" s="77"/>
      <c r="AA201" s="77"/>
    </row>
    <row r="202" spans="1:27" ht="11.25" customHeight="1" thickTop="1" thickBot="1">
      <c r="A202" s="85"/>
      <c r="B202" s="243" t="s">
        <v>276</v>
      </c>
      <c r="C202" s="290">
        <v>1.1200000000000001</v>
      </c>
      <c r="D202" s="298">
        <f t="shared" ref="D202:D210" si="32">0.453592*C202</f>
        <v>0.50802304000000009</v>
      </c>
      <c r="E202" s="357" t="s">
        <v>277</v>
      </c>
      <c r="F202" s="357" t="s">
        <v>62</v>
      </c>
      <c r="G202" s="311">
        <v>10</v>
      </c>
      <c r="H202" s="420">
        <v>59</v>
      </c>
      <c r="I202" s="519"/>
      <c r="J202" s="535"/>
      <c r="K202" s="550"/>
      <c r="L202" s="568"/>
      <c r="M202" s="579"/>
      <c r="N202" s="594"/>
      <c r="O202" s="616"/>
      <c r="P202" s="647"/>
      <c r="Q202" s="660"/>
      <c r="R202" s="195"/>
      <c r="S202" s="694"/>
      <c r="T202" s="93"/>
      <c r="U202" s="448">
        <f t="shared" ref="U202:U210" si="33">SUM(I202:P202,S202)*H202</f>
        <v>0</v>
      </c>
      <c r="V202" s="485"/>
      <c r="W202" s="501">
        <f>SUM(I202:P202,S202)*G202</f>
        <v>0</v>
      </c>
      <c r="X202" s="480"/>
      <c r="Y202" s="501">
        <f>SUM(I202:P202,S202)*D202</f>
        <v>0</v>
      </c>
      <c r="Z202" s="87"/>
      <c r="AA202" s="77"/>
    </row>
    <row r="203" spans="1:27" ht="11.25" customHeight="1" thickBot="1">
      <c r="A203" s="85"/>
      <c r="B203" s="244" t="s">
        <v>276</v>
      </c>
      <c r="C203" s="299">
        <v>3.14</v>
      </c>
      <c r="D203" s="291">
        <f t="shared" si="32"/>
        <v>1.4242788800000001</v>
      </c>
      <c r="E203" s="358" t="s">
        <v>278</v>
      </c>
      <c r="F203" s="358" t="s">
        <v>37</v>
      </c>
      <c r="G203" s="312">
        <v>5</v>
      </c>
      <c r="H203" s="420">
        <v>75</v>
      </c>
      <c r="I203" s="520"/>
      <c r="J203" s="536"/>
      <c r="K203" s="551"/>
      <c r="L203" s="569"/>
      <c r="M203" s="580"/>
      <c r="N203" s="595"/>
      <c r="O203" s="617"/>
      <c r="P203" s="648"/>
      <c r="Q203" s="660"/>
      <c r="R203" s="196"/>
      <c r="S203" s="695"/>
      <c r="T203" s="93"/>
      <c r="U203" s="449">
        <f t="shared" si="33"/>
        <v>0</v>
      </c>
      <c r="V203" s="485"/>
      <c r="W203" s="283">
        <f>SUM(I203:P203,S203)*G203</f>
        <v>0</v>
      </c>
      <c r="X203" s="480"/>
      <c r="Y203" s="283">
        <f>SUM(I203:P203,S203)*D203</f>
        <v>0</v>
      </c>
      <c r="Z203" s="87"/>
      <c r="AA203" s="77"/>
    </row>
    <row r="204" spans="1:27" ht="11.25" customHeight="1" thickBot="1">
      <c r="A204" s="85"/>
      <c r="B204" s="244" t="s">
        <v>276</v>
      </c>
      <c r="C204" s="299">
        <v>3.64</v>
      </c>
      <c r="D204" s="291">
        <f t="shared" si="32"/>
        <v>1.6510748800000001</v>
      </c>
      <c r="E204" s="358" t="s">
        <v>279</v>
      </c>
      <c r="F204" s="358" t="s">
        <v>39</v>
      </c>
      <c r="G204" s="312">
        <v>5</v>
      </c>
      <c r="H204" s="420">
        <v>96</v>
      </c>
      <c r="I204" s="520"/>
      <c r="J204" s="536"/>
      <c r="K204" s="551"/>
      <c r="L204" s="569"/>
      <c r="M204" s="580"/>
      <c r="N204" s="595"/>
      <c r="O204" s="617"/>
      <c r="P204" s="648"/>
      <c r="Q204" s="660"/>
      <c r="R204" s="196"/>
      <c r="S204" s="695"/>
      <c r="T204" s="93"/>
      <c r="U204" s="449">
        <f t="shared" si="33"/>
        <v>0</v>
      </c>
      <c r="V204" s="485"/>
      <c r="W204" s="283">
        <f>SUM(I204:P204,S204)*G204</f>
        <v>0</v>
      </c>
      <c r="X204" s="480"/>
      <c r="Y204" s="283">
        <f>SUM(I204:P204,S204)*D204</f>
        <v>0</v>
      </c>
      <c r="Z204" s="87"/>
      <c r="AA204" s="77"/>
    </row>
    <row r="205" spans="1:27" ht="11.25" customHeight="1" thickBot="1">
      <c r="A205" s="85"/>
      <c r="B205" s="244" t="s">
        <v>276</v>
      </c>
      <c r="C205" s="299">
        <v>7.72</v>
      </c>
      <c r="D205" s="291">
        <f t="shared" si="32"/>
        <v>3.5017302399999997</v>
      </c>
      <c r="E205" s="358" t="s">
        <v>280</v>
      </c>
      <c r="F205" s="358" t="s">
        <v>41</v>
      </c>
      <c r="G205" s="312">
        <v>5</v>
      </c>
      <c r="H205" s="420">
        <v>152</v>
      </c>
      <c r="I205" s="520"/>
      <c r="J205" s="536"/>
      <c r="K205" s="551"/>
      <c r="L205" s="569"/>
      <c r="M205" s="580"/>
      <c r="N205" s="595"/>
      <c r="O205" s="617"/>
      <c r="P205" s="648"/>
      <c r="Q205" s="660"/>
      <c r="R205" s="196"/>
      <c r="S205" s="695"/>
      <c r="T205" s="93"/>
      <c r="U205" s="449">
        <f t="shared" si="33"/>
        <v>0</v>
      </c>
      <c r="V205" s="485"/>
      <c r="W205" s="283">
        <f>SUM(I205:P205,S205)*G205</f>
        <v>0</v>
      </c>
      <c r="X205" s="480"/>
      <c r="Y205" s="283">
        <f>SUM(I205:P205,S205)*D205</f>
        <v>0</v>
      </c>
      <c r="Z205" s="87"/>
      <c r="AA205" s="77"/>
    </row>
    <row r="206" spans="1:27" ht="11.25" customHeight="1" thickBot="1">
      <c r="A206" s="85"/>
      <c r="B206" s="244" t="s">
        <v>276</v>
      </c>
      <c r="C206" s="299">
        <v>16.739999999999998</v>
      </c>
      <c r="D206" s="291">
        <f t="shared" si="32"/>
        <v>7.593130079999999</v>
      </c>
      <c r="E206" s="358" t="s">
        <v>281</v>
      </c>
      <c r="F206" s="358" t="s">
        <v>57</v>
      </c>
      <c r="G206" s="312">
        <v>5</v>
      </c>
      <c r="H206" s="420">
        <v>273</v>
      </c>
      <c r="I206" s="520"/>
      <c r="J206" s="536"/>
      <c r="K206" s="551"/>
      <c r="L206" s="569"/>
      <c r="M206" s="580"/>
      <c r="N206" s="595"/>
      <c r="O206" s="617"/>
      <c r="P206" s="648"/>
      <c r="Q206" s="660"/>
      <c r="R206" s="196"/>
      <c r="S206" s="695"/>
      <c r="T206" s="93"/>
      <c r="U206" s="449">
        <f t="shared" si="33"/>
        <v>0</v>
      </c>
      <c r="V206" s="485"/>
      <c r="W206" s="283">
        <f>SUM(I206:P206,S206)*G206</f>
        <v>0</v>
      </c>
      <c r="X206" s="480"/>
      <c r="Y206" s="283">
        <f>SUM(I206:P206,S206)*D206</f>
        <v>0</v>
      </c>
      <c r="Z206" s="87"/>
      <c r="AA206" s="77"/>
    </row>
    <row r="207" spans="1:27" ht="11.25" customHeight="1" thickBot="1">
      <c r="A207" s="85"/>
      <c r="B207" s="244" t="s">
        <v>276</v>
      </c>
      <c r="C207" s="299">
        <v>6.38</v>
      </c>
      <c r="D207" s="291">
        <f t="shared" si="32"/>
        <v>2.8939169599999999</v>
      </c>
      <c r="E207" s="358" t="s">
        <v>282</v>
      </c>
      <c r="F207" s="358" t="s">
        <v>68</v>
      </c>
      <c r="G207" s="312">
        <v>1</v>
      </c>
      <c r="H207" s="420">
        <v>116</v>
      </c>
      <c r="I207" s="520"/>
      <c r="J207" s="536"/>
      <c r="K207" s="551"/>
      <c r="L207" s="569"/>
      <c r="M207" s="580"/>
      <c r="N207" s="595"/>
      <c r="O207" s="617"/>
      <c r="P207" s="648"/>
      <c r="Q207" s="660"/>
      <c r="R207" s="196"/>
      <c r="S207" s="695"/>
      <c r="T207" s="93"/>
      <c r="U207" s="449">
        <f t="shared" si="33"/>
        <v>0</v>
      </c>
      <c r="V207" s="485"/>
      <c r="W207" s="283">
        <f>SUM(I207:P207,S207)*G207</f>
        <v>0</v>
      </c>
      <c r="X207" s="480"/>
      <c r="Y207" s="283">
        <f>SUM(I207:P207,S207)*D207</f>
        <v>0</v>
      </c>
      <c r="Z207" s="87"/>
      <c r="AA207" s="77"/>
    </row>
    <row r="208" spans="1:27" ht="11.25" customHeight="1" thickBot="1">
      <c r="A208" s="85"/>
      <c r="B208" s="244" t="s">
        <v>276</v>
      </c>
      <c r="C208" s="299">
        <v>10.86</v>
      </c>
      <c r="D208" s="291">
        <f t="shared" si="32"/>
        <v>4.9260091199999998</v>
      </c>
      <c r="E208" s="358" t="s">
        <v>283</v>
      </c>
      <c r="F208" s="358" t="s">
        <v>70</v>
      </c>
      <c r="G208" s="312">
        <v>1</v>
      </c>
      <c r="H208" s="420">
        <v>176</v>
      </c>
      <c r="I208" s="520"/>
      <c r="J208" s="536"/>
      <c r="K208" s="551"/>
      <c r="L208" s="569"/>
      <c r="M208" s="580"/>
      <c r="N208" s="595"/>
      <c r="O208" s="617"/>
      <c r="P208" s="648"/>
      <c r="Q208" s="660"/>
      <c r="R208" s="196"/>
      <c r="S208" s="695"/>
      <c r="T208" s="93"/>
      <c r="U208" s="449">
        <f t="shared" si="33"/>
        <v>0</v>
      </c>
      <c r="V208" s="485"/>
      <c r="W208" s="283">
        <f>SUM(I208:P208,S208)*G208</f>
        <v>0</v>
      </c>
      <c r="X208" s="480"/>
      <c r="Y208" s="283">
        <f>SUM(I208:P208,S208)*D208</f>
        <v>0</v>
      </c>
      <c r="Z208" s="87"/>
      <c r="AA208" s="77"/>
    </row>
    <row r="209" spans="1:27" ht="11.25" customHeight="1" thickBot="1">
      <c r="A209" s="85"/>
      <c r="B209" s="245" t="s">
        <v>276</v>
      </c>
      <c r="C209" s="292">
        <v>18.399999999999999</v>
      </c>
      <c r="D209" s="291">
        <f t="shared" si="32"/>
        <v>8.3460927999999992</v>
      </c>
      <c r="E209" s="359" t="s">
        <v>284</v>
      </c>
      <c r="F209" s="359" t="s">
        <v>82</v>
      </c>
      <c r="G209" s="313">
        <v>1</v>
      </c>
      <c r="H209" s="420">
        <v>357</v>
      </c>
      <c r="I209" s="521"/>
      <c r="J209" s="537"/>
      <c r="K209" s="552"/>
      <c r="L209" s="570"/>
      <c r="M209" s="581"/>
      <c r="N209" s="596"/>
      <c r="O209" s="618"/>
      <c r="P209" s="649"/>
      <c r="Q209" s="660"/>
      <c r="R209" s="197"/>
      <c r="S209" s="696"/>
      <c r="T209" s="93"/>
      <c r="U209" s="449">
        <f t="shared" si="33"/>
        <v>0</v>
      </c>
      <c r="V209" s="485"/>
      <c r="W209" s="283">
        <f>SUM(I209:P209,S209)*G209</f>
        <v>0</v>
      </c>
      <c r="X209" s="480"/>
      <c r="Y209" s="283">
        <f>SUM(I209:P209,S209)*D209</f>
        <v>0</v>
      </c>
      <c r="Z209" s="87"/>
      <c r="AA209" s="77"/>
    </row>
    <row r="210" spans="1:27" ht="11.25" customHeight="1" thickBot="1">
      <c r="A210" s="85"/>
      <c r="B210" s="241" t="s">
        <v>285</v>
      </c>
      <c r="C210" s="293">
        <f>SUM(C202:C209)</f>
        <v>68</v>
      </c>
      <c r="D210" s="292">
        <f t="shared" si="32"/>
        <v>30.844256000000001</v>
      </c>
      <c r="E210" s="360" t="s">
        <v>286</v>
      </c>
      <c r="F210" s="360" t="s">
        <v>46</v>
      </c>
      <c r="G210" s="395">
        <f>SUM(G202:G209)</f>
        <v>33</v>
      </c>
      <c r="H210" s="420">
        <v>1304</v>
      </c>
      <c r="I210" s="522"/>
      <c r="J210" s="538"/>
      <c r="K210" s="553"/>
      <c r="L210" s="571"/>
      <c r="M210" s="582"/>
      <c r="N210" s="597"/>
      <c r="O210" s="619"/>
      <c r="P210" s="650"/>
      <c r="Q210" s="660"/>
      <c r="R210" s="194"/>
      <c r="S210" s="697"/>
      <c r="T210" s="93"/>
      <c r="U210" s="450">
        <f t="shared" si="33"/>
        <v>0</v>
      </c>
      <c r="V210" s="485"/>
      <c r="W210" s="502">
        <f>SUM(I210:P210,S210)*G210</f>
        <v>0</v>
      </c>
      <c r="X210" s="480"/>
      <c r="Y210" s="502">
        <f>SUM(I210:P210,S210)*D210</f>
        <v>0</v>
      </c>
      <c r="Z210" s="87"/>
      <c r="AA210" s="77"/>
    </row>
    <row r="211" spans="1:27" ht="11.25" customHeight="1" thickTop="1" thickBot="1">
      <c r="A211" s="88"/>
      <c r="B211" s="246"/>
      <c r="C211" s="294"/>
      <c r="D211" s="294"/>
      <c r="E211" s="246"/>
      <c r="F211" s="246"/>
      <c r="G211" s="246"/>
      <c r="H211" s="421"/>
      <c r="I211" s="198"/>
      <c r="J211" s="198"/>
      <c r="K211" s="198"/>
      <c r="L211" s="198"/>
      <c r="M211" s="198"/>
      <c r="N211" s="198"/>
      <c r="O211" s="615"/>
      <c r="P211" s="615"/>
      <c r="Q211" s="207"/>
      <c r="R211" s="225"/>
      <c r="S211" s="198"/>
      <c r="T211" s="17"/>
      <c r="U211" s="447"/>
      <c r="V211" s="484"/>
      <c r="W211" s="504"/>
      <c r="X211" s="484"/>
      <c r="Y211" s="504"/>
      <c r="Z211" s="77"/>
      <c r="AA211" s="77"/>
    </row>
    <row r="212" spans="1:27" ht="11.25" customHeight="1" thickTop="1" thickBot="1">
      <c r="A212" s="85"/>
      <c r="B212" s="243" t="s">
        <v>287</v>
      </c>
      <c r="C212" s="290">
        <v>0.72</v>
      </c>
      <c r="D212" s="298">
        <f t="shared" ref="D212:D217" si="34">0.453592*C212</f>
        <v>0.32658623999999997</v>
      </c>
      <c r="E212" s="357" t="s">
        <v>288</v>
      </c>
      <c r="F212" s="357" t="s">
        <v>62</v>
      </c>
      <c r="G212" s="311">
        <v>10</v>
      </c>
      <c r="H212" s="420">
        <v>52</v>
      </c>
      <c r="I212" s="519"/>
      <c r="J212" s="535"/>
      <c r="K212" s="550"/>
      <c r="L212" s="568"/>
      <c r="M212" s="579"/>
      <c r="N212" s="594"/>
      <c r="O212" s="616"/>
      <c r="P212" s="647"/>
      <c r="Q212" s="660"/>
      <c r="R212" s="195"/>
      <c r="S212" s="694"/>
      <c r="T212" s="93"/>
      <c r="U212" s="448">
        <f t="shared" ref="U212:U217" si="35">SUM(I212:P212,S212)*H212</f>
        <v>0</v>
      </c>
      <c r="V212" s="485"/>
      <c r="W212" s="501">
        <f>SUM(I212:P212,S212)*G212</f>
        <v>0</v>
      </c>
      <c r="X212" s="480"/>
      <c r="Y212" s="501">
        <f>SUM(I212:P212,S212)*D212</f>
        <v>0</v>
      </c>
      <c r="Z212" s="87"/>
      <c r="AA212" s="77"/>
    </row>
    <row r="213" spans="1:27" ht="11.25" customHeight="1" thickBot="1">
      <c r="A213" s="85"/>
      <c r="B213" s="244" t="s">
        <v>287</v>
      </c>
      <c r="C213" s="299">
        <v>3.74</v>
      </c>
      <c r="D213" s="291">
        <f t="shared" si="34"/>
        <v>1.6964340800000002</v>
      </c>
      <c r="E213" s="358" t="s">
        <v>289</v>
      </c>
      <c r="F213" s="358" t="s">
        <v>37</v>
      </c>
      <c r="G213" s="312">
        <v>5</v>
      </c>
      <c r="H213" s="420">
        <v>92</v>
      </c>
      <c r="I213" s="520"/>
      <c r="J213" s="536"/>
      <c r="K213" s="551"/>
      <c r="L213" s="569"/>
      <c r="M213" s="580"/>
      <c r="N213" s="595"/>
      <c r="O213" s="617"/>
      <c r="P213" s="648"/>
      <c r="Q213" s="660"/>
      <c r="R213" s="196"/>
      <c r="S213" s="695"/>
      <c r="T213" s="93"/>
      <c r="U213" s="449">
        <f t="shared" si="35"/>
        <v>0</v>
      </c>
      <c r="V213" s="485"/>
      <c r="W213" s="283">
        <f>SUM(I213:P213,S213)*G213</f>
        <v>0</v>
      </c>
      <c r="X213" s="480"/>
      <c r="Y213" s="283">
        <f>SUM(I213:P213,S213)*D213</f>
        <v>0</v>
      </c>
      <c r="Z213" s="87"/>
      <c r="AA213" s="77"/>
    </row>
    <row r="214" spans="1:27" ht="11.25" customHeight="1" thickBot="1">
      <c r="A214" s="85"/>
      <c r="B214" s="244" t="s">
        <v>287</v>
      </c>
      <c r="C214" s="299">
        <v>4.4800000000000004</v>
      </c>
      <c r="D214" s="291">
        <f t="shared" si="34"/>
        <v>2.0320921600000004</v>
      </c>
      <c r="E214" s="358" t="s">
        <v>290</v>
      </c>
      <c r="F214" s="358" t="s">
        <v>39</v>
      </c>
      <c r="G214" s="312">
        <v>5</v>
      </c>
      <c r="H214" s="420">
        <v>107</v>
      </c>
      <c r="I214" s="520"/>
      <c r="J214" s="536"/>
      <c r="K214" s="551"/>
      <c r="L214" s="569"/>
      <c r="M214" s="580"/>
      <c r="N214" s="595"/>
      <c r="O214" s="617"/>
      <c r="P214" s="648"/>
      <c r="Q214" s="660"/>
      <c r="R214" s="196"/>
      <c r="S214" s="695"/>
      <c r="T214" s="93"/>
      <c r="U214" s="449">
        <f t="shared" si="35"/>
        <v>0</v>
      </c>
      <c r="V214" s="485"/>
      <c r="W214" s="283">
        <f>SUM(I214:P214,S214)*G214</f>
        <v>0</v>
      </c>
      <c r="X214" s="480"/>
      <c r="Y214" s="283">
        <f>SUM(I214:P214,S214)*D214</f>
        <v>0</v>
      </c>
      <c r="Z214" s="87"/>
      <c r="AA214" s="77"/>
    </row>
    <row r="215" spans="1:27" ht="11.25" customHeight="1" thickBot="1">
      <c r="A215" s="85"/>
      <c r="B215" s="244" t="s">
        <v>287</v>
      </c>
      <c r="C215" s="299">
        <v>8.74</v>
      </c>
      <c r="D215" s="291">
        <f t="shared" si="34"/>
        <v>3.9643940799999999</v>
      </c>
      <c r="E215" s="358" t="s">
        <v>291</v>
      </c>
      <c r="F215" s="358" t="s">
        <v>41</v>
      </c>
      <c r="G215" s="312">
        <v>5</v>
      </c>
      <c r="H215" s="420">
        <v>164</v>
      </c>
      <c r="I215" s="520"/>
      <c r="J215" s="536"/>
      <c r="K215" s="551"/>
      <c r="L215" s="569"/>
      <c r="M215" s="580"/>
      <c r="N215" s="595"/>
      <c r="O215" s="617"/>
      <c r="P215" s="648"/>
      <c r="Q215" s="660"/>
      <c r="R215" s="196"/>
      <c r="S215" s="695"/>
      <c r="T215" s="93"/>
      <c r="U215" s="449">
        <f t="shared" si="35"/>
        <v>0</v>
      </c>
      <c r="V215" s="485"/>
      <c r="W215" s="283">
        <f>SUM(I215:P215,S215)*G215</f>
        <v>0</v>
      </c>
      <c r="X215" s="480"/>
      <c r="Y215" s="283">
        <f>SUM(I215:P215,S215)*D215</f>
        <v>0</v>
      </c>
      <c r="Z215" s="87"/>
      <c r="AA215" s="77"/>
    </row>
    <row r="216" spans="1:27" ht="11.25" customHeight="1" thickBot="1">
      <c r="A216" s="85"/>
      <c r="B216" s="245" t="s">
        <v>287</v>
      </c>
      <c r="C216" s="295">
        <v>7.32</v>
      </c>
      <c r="D216" s="291">
        <f t="shared" si="34"/>
        <v>3.3202934399999999</v>
      </c>
      <c r="E216" s="359" t="s">
        <v>292</v>
      </c>
      <c r="F216" s="359" t="s">
        <v>57</v>
      </c>
      <c r="G216" s="313">
        <v>2</v>
      </c>
      <c r="H216" s="420">
        <v>131</v>
      </c>
      <c r="I216" s="521"/>
      <c r="J216" s="537"/>
      <c r="K216" s="552"/>
      <c r="L216" s="570"/>
      <c r="M216" s="581"/>
      <c r="N216" s="596"/>
      <c r="O216" s="618"/>
      <c r="P216" s="649"/>
      <c r="Q216" s="660"/>
      <c r="R216" s="197"/>
      <c r="S216" s="696"/>
      <c r="T216" s="93"/>
      <c r="U216" s="449">
        <f t="shared" si="35"/>
        <v>0</v>
      </c>
      <c r="V216" s="485"/>
      <c r="W216" s="283">
        <f>SUM(I216:P216,S216)*G216</f>
        <v>0</v>
      </c>
      <c r="X216" s="480"/>
      <c r="Y216" s="283">
        <f>SUM(I216:P216,S216)*D216</f>
        <v>0</v>
      </c>
      <c r="Z216" s="87"/>
      <c r="AA216" s="77"/>
    </row>
    <row r="217" spans="1:27" ht="11.25" customHeight="1" thickBot="1">
      <c r="A217" s="85"/>
      <c r="B217" s="241" t="s">
        <v>293</v>
      </c>
      <c r="C217" s="296">
        <f>SUM(C212:C216)</f>
        <v>25</v>
      </c>
      <c r="D217" s="291">
        <f t="shared" si="34"/>
        <v>11.3398</v>
      </c>
      <c r="E217" s="360" t="s">
        <v>294</v>
      </c>
      <c r="F217" s="360" t="s">
        <v>46</v>
      </c>
      <c r="G217" s="296">
        <f>SUM(G212:G216)</f>
        <v>27</v>
      </c>
      <c r="H217" s="420">
        <v>545</v>
      </c>
      <c r="I217" s="522"/>
      <c r="J217" s="538"/>
      <c r="K217" s="553"/>
      <c r="L217" s="571"/>
      <c r="M217" s="582"/>
      <c r="N217" s="597"/>
      <c r="O217" s="619"/>
      <c r="P217" s="650"/>
      <c r="Q217" s="660"/>
      <c r="R217" s="194"/>
      <c r="S217" s="697"/>
      <c r="T217" s="93"/>
      <c r="U217" s="450">
        <f t="shared" si="35"/>
        <v>0</v>
      </c>
      <c r="V217" s="485"/>
      <c r="W217" s="502">
        <f>SUM(I217:P217,S217)*G217</f>
        <v>0</v>
      </c>
      <c r="X217" s="480"/>
      <c r="Y217" s="502">
        <f>SUM(I217:P217,S217)*D217</f>
        <v>0</v>
      </c>
      <c r="Z217" s="87"/>
      <c r="AA217" s="77"/>
    </row>
    <row r="218" spans="1:27" ht="11.25" customHeight="1" thickTop="1" thickBot="1">
      <c r="A218" s="88"/>
      <c r="B218" s="246"/>
      <c r="C218" s="297"/>
      <c r="D218" s="339"/>
      <c r="E218" s="246"/>
      <c r="F218" s="246"/>
      <c r="G218" s="246"/>
      <c r="H218" s="421"/>
      <c r="I218" s="198"/>
      <c r="J218" s="198"/>
      <c r="K218" s="198"/>
      <c r="L218" s="198"/>
      <c r="M218" s="198"/>
      <c r="N218" s="198"/>
      <c r="O218" s="615"/>
      <c r="P218" s="615"/>
      <c r="Q218" s="207"/>
      <c r="R218" s="225"/>
      <c r="S218" s="198"/>
      <c r="T218" s="17"/>
      <c r="U218" s="447"/>
      <c r="V218" s="484"/>
      <c r="W218" s="504"/>
      <c r="X218" s="484"/>
      <c r="Y218" s="504"/>
      <c r="Z218" s="77"/>
      <c r="AA218" s="77"/>
    </row>
    <row r="219" spans="1:27" ht="11.25" customHeight="1" thickTop="1" thickBot="1">
      <c r="A219" s="85"/>
      <c r="B219" s="243" t="s">
        <v>295</v>
      </c>
      <c r="C219" s="298">
        <v>15</v>
      </c>
      <c r="D219" s="298">
        <f>0.453592*C219</f>
        <v>6.8038799999999995</v>
      </c>
      <c r="E219" s="357" t="s">
        <v>296</v>
      </c>
      <c r="F219" s="357" t="s">
        <v>57</v>
      </c>
      <c r="G219" s="311">
        <v>5</v>
      </c>
      <c r="H219" s="420">
        <v>249</v>
      </c>
      <c r="I219" s="519"/>
      <c r="J219" s="535"/>
      <c r="K219" s="550"/>
      <c r="L219" s="568"/>
      <c r="M219" s="579"/>
      <c r="N219" s="594"/>
      <c r="O219" s="616"/>
      <c r="P219" s="647"/>
      <c r="Q219" s="660"/>
      <c r="R219" s="195"/>
      <c r="S219" s="694"/>
      <c r="T219" s="93"/>
      <c r="U219" s="448">
        <f>SUM(I219:P219,S219)*H219</f>
        <v>0</v>
      </c>
      <c r="V219" s="485"/>
      <c r="W219" s="501">
        <f>SUM(I219:P219,S219)*G219</f>
        <v>0</v>
      </c>
      <c r="X219" s="480"/>
      <c r="Y219" s="501">
        <f>SUM(I219:P219,S219)*D219</f>
        <v>0</v>
      </c>
      <c r="Z219" s="87"/>
      <c r="AA219" s="77"/>
    </row>
    <row r="220" spans="1:27" ht="11.25" customHeight="1" thickBot="1">
      <c r="A220" s="85"/>
      <c r="B220" s="244" t="s">
        <v>295</v>
      </c>
      <c r="C220" s="299">
        <v>4.4800000000000004</v>
      </c>
      <c r="D220" s="291">
        <f>0.453592*C220</f>
        <v>2.0320921600000004</v>
      </c>
      <c r="E220" s="358" t="s">
        <v>297</v>
      </c>
      <c r="F220" s="358" t="s">
        <v>68</v>
      </c>
      <c r="G220" s="312">
        <v>1</v>
      </c>
      <c r="H220" s="420">
        <v>89</v>
      </c>
      <c r="I220" s="520"/>
      <c r="J220" s="536"/>
      <c r="K220" s="551"/>
      <c r="L220" s="569"/>
      <c r="M220" s="580"/>
      <c r="N220" s="595"/>
      <c r="O220" s="617"/>
      <c r="P220" s="648"/>
      <c r="Q220" s="660"/>
      <c r="R220" s="196"/>
      <c r="S220" s="695"/>
      <c r="T220" s="93"/>
      <c r="U220" s="449">
        <f>SUM(I220:P220,S220)*H220</f>
        <v>0</v>
      </c>
      <c r="V220" s="485"/>
      <c r="W220" s="283">
        <f>SUM(I220:P220,S220)*G220</f>
        <v>0</v>
      </c>
      <c r="X220" s="480"/>
      <c r="Y220" s="283">
        <f>SUM(I220:P220,S220)*D220</f>
        <v>0</v>
      </c>
      <c r="Z220" s="87"/>
      <c r="AA220" s="77"/>
    </row>
    <row r="221" spans="1:27" ht="11.25" customHeight="1" thickBot="1">
      <c r="A221" s="85"/>
      <c r="B221" s="245" t="s">
        <v>295</v>
      </c>
      <c r="C221" s="295">
        <v>8.42</v>
      </c>
      <c r="D221" s="291">
        <f>0.453592*C221</f>
        <v>3.81924464</v>
      </c>
      <c r="E221" s="359" t="s">
        <v>298</v>
      </c>
      <c r="F221" s="359" t="s">
        <v>70</v>
      </c>
      <c r="G221" s="313">
        <v>1</v>
      </c>
      <c r="H221" s="420">
        <v>143</v>
      </c>
      <c r="I221" s="521"/>
      <c r="J221" s="537"/>
      <c r="K221" s="552"/>
      <c r="L221" s="570"/>
      <c r="M221" s="581"/>
      <c r="N221" s="596"/>
      <c r="O221" s="618"/>
      <c r="P221" s="649"/>
      <c r="Q221" s="660"/>
      <c r="R221" s="197"/>
      <c r="S221" s="696"/>
      <c r="T221" s="93"/>
      <c r="U221" s="449">
        <f>SUM(I221:P221,S221)*H221</f>
        <v>0</v>
      </c>
      <c r="V221" s="485"/>
      <c r="W221" s="283">
        <f>SUM(I221:P221,S221)*G221</f>
        <v>0</v>
      </c>
      <c r="X221" s="480"/>
      <c r="Y221" s="283">
        <f>SUM(I221:P221,S221)*D221</f>
        <v>0</v>
      </c>
      <c r="Z221" s="87"/>
      <c r="AA221" s="77"/>
    </row>
    <row r="222" spans="1:27" ht="11.25" customHeight="1" thickBot="1">
      <c r="A222" s="85"/>
      <c r="B222" s="241" t="s">
        <v>299</v>
      </c>
      <c r="C222" s="293">
        <f>SUM(C219:C221)</f>
        <v>27.9</v>
      </c>
      <c r="D222" s="292">
        <f>0.453592*C222</f>
        <v>12.6552168</v>
      </c>
      <c r="E222" s="360" t="s">
        <v>300</v>
      </c>
      <c r="F222" s="360" t="s">
        <v>46</v>
      </c>
      <c r="G222" s="395">
        <f>SUM(G219:G221)</f>
        <v>7</v>
      </c>
      <c r="H222" s="420">
        <v>481</v>
      </c>
      <c r="I222" s="522"/>
      <c r="J222" s="538"/>
      <c r="K222" s="553"/>
      <c r="L222" s="571"/>
      <c r="M222" s="582"/>
      <c r="N222" s="597"/>
      <c r="O222" s="619"/>
      <c r="P222" s="650"/>
      <c r="Q222" s="660"/>
      <c r="R222" s="194"/>
      <c r="S222" s="697"/>
      <c r="T222" s="93"/>
      <c r="U222" s="450">
        <f>SUM(I222:P222,S222)*H222</f>
        <v>0</v>
      </c>
      <c r="V222" s="485"/>
      <c r="W222" s="502">
        <f>SUM(I222:P222,S222)*G222</f>
        <v>0</v>
      </c>
      <c r="X222" s="480"/>
      <c r="Y222" s="502">
        <f>SUM(I222:P222,S222)*D222</f>
        <v>0</v>
      </c>
      <c r="Z222" s="87"/>
      <c r="AA222" s="77"/>
    </row>
    <row r="223" spans="1:27" ht="11.25" customHeight="1" thickTop="1" thickBot="1">
      <c r="A223" s="88"/>
      <c r="B223" s="246"/>
      <c r="C223" s="297"/>
      <c r="D223" s="297"/>
      <c r="E223" s="246"/>
      <c r="F223" s="246"/>
      <c r="G223" s="246"/>
      <c r="H223" s="421"/>
      <c r="I223" s="198"/>
      <c r="J223" s="198"/>
      <c r="K223" s="198"/>
      <c r="L223" s="198"/>
      <c r="M223" s="198"/>
      <c r="N223" s="198"/>
      <c r="O223" s="615"/>
      <c r="P223" s="615"/>
      <c r="Q223" s="207"/>
      <c r="R223" s="225"/>
      <c r="S223" s="198"/>
      <c r="T223" s="17"/>
      <c r="U223" s="447"/>
      <c r="V223" s="484"/>
      <c r="W223" s="504"/>
      <c r="X223" s="484"/>
      <c r="Y223" s="504"/>
      <c r="Z223" s="77"/>
      <c r="AA223" s="77"/>
    </row>
    <row r="224" spans="1:27" ht="11.25" customHeight="1" thickTop="1" thickBot="1">
      <c r="A224" s="85"/>
      <c r="B224" s="243" t="s">
        <v>301</v>
      </c>
      <c r="C224" s="290">
        <v>1.26</v>
      </c>
      <c r="D224" s="298">
        <f t="shared" ref="D224:D232" si="36">0.453592*C224</f>
        <v>0.57152592000000002</v>
      </c>
      <c r="E224" s="357" t="s">
        <v>302</v>
      </c>
      <c r="F224" s="357" t="s">
        <v>62</v>
      </c>
      <c r="G224" s="311">
        <v>10</v>
      </c>
      <c r="H224" s="420">
        <v>61</v>
      </c>
      <c r="I224" s="519"/>
      <c r="J224" s="535"/>
      <c r="K224" s="550"/>
      <c r="L224" s="568"/>
      <c r="M224" s="579"/>
      <c r="N224" s="594"/>
      <c r="O224" s="616"/>
      <c r="P224" s="647"/>
      <c r="Q224" s="660"/>
      <c r="R224" s="195"/>
      <c r="S224" s="694"/>
      <c r="T224" s="93"/>
      <c r="U224" s="448">
        <f t="shared" ref="U224:U232" si="37">SUM(I224:P224,S224)*H224</f>
        <v>0</v>
      </c>
      <c r="V224" s="485"/>
      <c r="W224" s="501">
        <f>SUM(I224:P224,S224)*G224</f>
        <v>0</v>
      </c>
      <c r="X224" s="480"/>
      <c r="Y224" s="501">
        <f>SUM(I224:P224,S224)*D224</f>
        <v>0</v>
      </c>
      <c r="Z224" s="87"/>
      <c r="AA224" s="77"/>
    </row>
    <row r="225" spans="1:27" ht="11.25" customHeight="1" thickBot="1">
      <c r="A225" s="85"/>
      <c r="B225" s="244" t="s">
        <v>301</v>
      </c>
      <c r="C225" s="299">
        <v>3.74</v>
      </c>
      <c r="D225" s="291">
        <f t="shared" si="36"/>
        <v>1.6964340800000002</v>
      </c>
      <c r="E225" s="358" t="s">
        <v>303</v>
      </c>
      <c r="F225" s="358" t="s">
        <v>37</v>
      </c>
      <c r="G225" s="312">
        <v>5</v>
      </c>
      <c r="H225" s="420">
        <v>91</v>
      </c>
      <c r="I225" s="520"/>
      <c r="J225" s="536"/>
      <c r="K225" s="551"/>
      <c r="L225" s="569"/>
      <c r="M225" s="580"/>
      <c r="N225" s="595"/>
      <c r="O225" s="617"/>
      <c r="P225" s="648"/>
      <c r="Q225" s="660"/>
      <c r="R225" s="196"/>
      <c r="S225" s="695"/>
      <c r="T225" s="93"/>
      <c r="U225" s="449">
        <f t="shared" si="37"/>
        <v>0</v>
      </c>
      <c r="V225" s="485"/>
      <c r="W225" s="283">
        <f>SUM(I225:P225,S225)*G225</f>
        <v>0</v>
      </c>
      <c r="X225" s="480"/>
      <c r="Y225" s="283">
        <f>SUM(I225:P225,S225)*D225</f>
        <v>0</v>
      </c>
      <c r="Z225" s="87"/>
      <c r="AA225" s="77"/>
    </row>
    <row r="226" spans="1:27" ht="11.25" customHeight="1" thickBot="1">
      <c r="A226" s="85"/>
      <c r="B226" s="244" t="s">
        <v>301</v>
      </c>
      <c r="C226" s="299">
        <v>5.22</v>
      </c>
      <c r="D226" s="291">
        <f t="shared" si="36"/>
        <v>2.3677502399999999</v>
      </c>
      <c r="E226" s="358" t="s">
        <v>304</v>
      </c>
      <c r="F226" s="358" t="s">
        <v>39</v>
      </c>
      <c r="G226" s="312">
        <v>5</v>
      </c>
      <c r="H226" s="420">
        <v>116</v>
      </c>
      <c r="I226" s="520"/>
      <c r="J226" s="536"/>
      <c r="K226" s="551"/>
      <c r="L226" s="569"/>
      <c r="M226" s="580"/>
      <c r="N226" s="595"/>
      <c r="O226" s="617"/>
      <c r="P226" s="648"/>
      <c r="Q226" s="660"/>
      <c r="R226" s="196"/>
      <c r="S226" s="695"/>
      <c r="T226" s="93"/>
      <c r="U226" s="449">
        <f t="shared" si="37"/>
        <v>0</v>
      </c>
      <c r="V226" s="485"/>
      <c r="W226" s="283">
        <f>SUM(I226:P226,S226)*G226</f>
        <v>0</v>
      </c>
      <c r="X226" s="480"/>
      <c r="Y226" s="283">
        <f>SUM(I226:P226,S226)*D226</f>
        <v>0</v>
      </c>
      <c r="Z226" s="87"/>
      <c r="AA226" s="77"/>
    </row>
    <row r="227" spans="1:27" ht="11.25" customHeight="1" thickBot="1">
      <c r="A227" s="85"/>
      <c r="B227" s="244" t="s">
        <v>301</v>
      </c>
      <c r="C227" s="299">
        <v>9.44</v>
      </c>
      <c r="D227" s="291">
        <f t="shared" si="36"/>
        <v>4.2819084799999994</v>
      </c>
      <c r="E227" s="358" t="s">
        <v>305</v>
      </c>
      <c r="F227" s="358" t="s">
        <v>41</v>
      </c>
      <c r="G227" s="312">
        <v>5</v>
      </c>
      <c r="H227" s="420">
        <v>173</v>
      </c>
      <c r="I227" s="520"/>
      <c r="J227" s="536"/>
      <c r="K227" s="551"/>
      <c r="L227" s="569"/>
      <c r="M227" s="580"/>
      <c r="N227" s="595"/>
      <c r="O227" s="617"/>
      <c r="P227" s="648"/>
      <c r="Q227" s="660"/>
      <c r="R227" s="196"/>
      <c r="S227" s="695"/>
      <c r="T227" s="93"/>
      <c r="U227" s="449">
        <f t="shared" si="37"/>
        <v>0</v>
      </c>
      <c r="V227" s="485"/>
      <c r="W227" s="283">
        <f>SUM(I227:P227,S227)*G227</f>
        <v>0</v>
      </c>
      <c r="X227" s="480"/>
      <c r="Y227" s="283">
        <f>SUM(I227:P227,S227)*D227</f>
        <v>0</v>
      </c>
      <c r="Z227" s="87"/>
      <c r="AA227" s="77"/>
    </row>
    <row r="228" spans="1:27" ht="11.25" customHeight="1" thickBot="1">
      <c r="A228" s="85"/>
      <c r="B228" s="244" t="s">
        <v>301</v>
      </c>
      <c r="C228" s="299">
        <v>16.72</v>
      </c>
      <c r="D228" s="291">
        <f t="shared" si="36"/>
        <v>7.5840582399999992</v>
      </c>
      <c r="E228" s="358" t="s">
        <v>306</v>
      </c>
      <c r="F228" s="358" t="s">
        <v>57</v>
      </c>
      <c r="G228" s="312">
        <v>4</v>
      </c>
      <c r="H228" s="420">
        <v>315</v>
      </c>
      <c r="I228" s="520"/>
      <c r="J228" s="536"/>
      <c r="K228" s="551"/>
      <c r="L228" s="569"/>
      <c r="M228" s="580"/>
      <c r="N228" s="595"/>
      <c r="O228" s="617"/>
      <c r="P228" s="648"/>
      <c r="Q228" s="660"/>
      <c r="R228" s="196"/>
      <c r="S228" s="695"/>
      <c r="T228" s="93"/>
      <c r="U228" s="449">
        <f t="shared" si="37"/>
        <v>0</v>
      </c>
      <c r="V228" s="485"/>
      <c r="W228" s="283">
        <f>SUM(I228:P228,S228)*G228</f>
        <v>0</v>
      </c>
      <c r="X228" s="480"/>
      <c r="Y228" s="283">
        <f>SUM(I228:P228,S228)*D228</f>
        <v>0</v>
      </c>
      <c r="Z228" s="87"/>
      <c r="AA228" s="77"/>
    </row>
    <row r="229" spans="1:27" ht="11.25" customHeight="1" thickBot="1">
      <c r="A229" s="85"/>
      <c r="B229" s="244" t="s">
        <v>301</v>
      </c>
      <c r="C229" s="299">
        <v>4.6399999999999997</v>
      </c>
      <c r="D229" s="291">
        <f t="shared" si="36"/>
        <v>2.1046668799999999</v>
      </c>
      <c r="E229" s="358" t="s">
        <v>307</v>
      </c>
      <c r="F229" s="358" t="s">
        <v>68</v>
      </c>
      <c r="G229" s="312">
        <v>1</v>
      </c>
      <c r="H229" s="420">
        <v>92</v>
      </c>
      <c r="I229" s="520"/>
      <c r="J229" s="536"/>
      <c r="K229" s="551"/>
      <c r="L229" s="569"/>
      <c r="M229" s="580"/>
      <c r="N229" s="595"/>
      <c r="O229" s="617"/>
      <c r="P229" s="648"/>
      <c r="Q229" s="660"/>
      <c r="R229" s="196"/>
      <c r="S229" s="695"/>
      <c r="T229" s="93"/>
      <c r="U229" s="449">
        <f t="shared" si="37"/>
        <v>0</v>
      </c>
      <c r="V229" s="485"/>
      <c r="W229" s="283">
        <f>SUM(I229:P229,S229)*G229</f>
        <v>0</v>
      </c>
      <c r="X229" s="480"/>
      <c r="Y229" s="283">
        <f>SUM(I229:P229,S229)*D229</f>
        <v>0</v>
      </c>
      <c r="Z229" s="87"/>
      <c r="AA229" s="77"/>
    </row>
    <row r="230" spans="1:27" ht="11.25" customHeight="1" thickBot="1">
      <c r="A230" s="85"/>
      <c r="B230" s="244" t="s">
        <v>301</v>
      </c>
      <c r="C230" s="299">
        <v>11.14</v>
      </c>
      <c r="D230" s="291">
        <f t="shared" si="36"/>
        <v>5.0530148800000001</v>
      </c>
      <c r="E230" s="358" t="s">
        <v>308</v>
      </c>
      <c r="F230" s="358" t="s">
        <v>70</v>
      </c>
      <c r="G230" s="312">
        <v>1</v>
      </c>
      <c r="H230" s="420">
        <v>237</v>
      </c>
      <c r="I230" s="520"/>
      <c r="J230" s="536"/>
      <c r="K230" s="551"/>
      <c r="L230" s="569"/>
      <c r="M230" s="580"/>
      <c r="N230" s="595"/>
      <c r="O230" s="617"/>
      <c r="P230" s="648"/>
      <c r="Q230" s="660"/>
      <c r="R230" s="196"/>
      <c r="S230" s="695"/>
      <c r="T230" s="93"/>
      <c r="U230" s="449">
        <f t="shared" si="37"/>
        <v>0</v>
      </c>
      <c r="V230" s="485"/>
      <c r="W230" s="283">
        <f>SUM(I230:P230,S230)*G230</f>
        <v>0</v>
      </c>
      <c r="X230" s="480"/>
      <c r="Y230" s="283">
        <f>SUM(I230:P230,S230)*D230</f>
        <v>0</v>
      </c>
      <c r="Z230" s="87"/>
      <c r="AA230" s="77"/>
    </row>
    <row r="231" spans="1:27" ht="11.25" customHeight="1" thickBot="1">
      <c r="A231" s="85"/>
      <c r="B231" s="245" t="s">
        <v>301</v>
      </c>
      <c r="C231" s="292">
        <v>25.4</v>
      </c>
      <c r="D231" s="291">
        <f t="shared" si="36"/>
        <v>11.521236799999999</v>
      </c>
      <c r="E231" s="359" t="s">
        <v>309</v>
      </c>
      <c r="F231" s="359" t="s">
        <v>82</v>
      </c>
      <c r="G231" s="313">
        <v>1</v>
      </c>
      <c r="H231" s="420">
        <v>372</v>
      </c>
      <c r="I231" s="521"/>
      <c r="J231" s="537"/>
      <c r="K231" s="552"/>
      <c r="L231" s="570"/>
      <c r="M231" s="581"/>
      <c r="N231" s="596"/>
      <c r="O231" s="618"/>
      <c r="P231" s="649"/>
      <c r="Q231" s="660"/>
      <c r="R231" s="197"/>
      <c r="S231" s="696"/>
      <c r="T231" s="93"/>
      <c r="U231" s="449">
        <f t="shared" si="37"/>
        <v>0</v>
      </c>
      <c r="V231" s="485"/>
      <c r="W231" s="283">
        <f>SUM(I231:P231,S231)*G231</f>
        <v>0</v>
      </c>
      <c r="X231" s="480"/>
      <c r="Y231" s="283">
        <f>SUM(I231:P231,S231)*D231</f>
        <v>0</v>
      </c>
      <c r="Z231" s="87"/>
      <c r="AA231" s="77"/>
    </row>
    <row r="232" spans="1:27" ht="11.25" customHeight="1" thickBot="1">
      <c r="A232" s="85"/>
      <c r="B232" s="241" t="s">
        <v>310</v>
      </c>
      <c r="C232" s="293">
        <f>SUM(C224:C231)</f>
        <v>77.56</v>
      </c>
      <c r="D232" s="292">
        <f t="shared" si="36"/>
        <v>35.180595519999997</v>
      </c>
      <c r="E232" s="360" t="s">
        <v>311</v>
      </c>
      <c r="F232" s="360" t="s">
        <v>46</v>
      </c>
      <c r="G232" s="395">
        <f>SUM(G224:G231)</f>
        <v>32</v>
      </c>
      <c r="H232" s="420">
        <v>1457</v>
      </c>
      <c r="I232" s="522"/>
      <c r="J232" s="538"/>
      <c r="K232" s="553"/>
      <c r="L232" s="571"/>
      <c r="M232" s="582"/>
      <c r="N232" s="597"/>
      <c r="O232" s="619"/>
      <c r="P232" s="650"/>
      <c r="Q232" s="660"/>
      <c r="R232" s="194"/>
      <c r="S232" s="697"/>
      <c r="T232" s="93"/>
      <c r="U232" s="450">
        <f t="shared" si="37"/>
        <v>0</v>
      </c>
      <c r="V232" s="485"/>
      <c r="W232" s="502">
        <f>SUM(I232:P232,S232)*G232</f>
        <v>0</v>
      </c>
      <c r="X232" s="480"/>
      <c r="Y232" s="502">
        <f>SUM(I232:P232,S232)*D232</f>
        <v>0</v>
      </c>
      <c r="Z232" s="87"/>
      <c r="AA232" s="77"/>
    </row>
    <row r="233" spans="1:27" ht="11.25" customHeight="1" thickTop="1" thickBot="1">
      <c r="A233" s="88"/>
      <c r="B233" s="246"/>
      <c r="C233" s="294"/>
      <c r="D233" s="294"/>
      <c r="E233" s="246"/>
      <c r="F233" s="246"/>
      <c r="G233" s="246"/>
      <c r="H233" s="421"/>
      <c r="I233" s="198"/>
      <c r="J233" s="198"/>
      <c r="K233" s="198"/>
      <c r="L233" s="198"/>
      <c r="M233" s="198"/>
      <c r="N233" s="198"/>
      <c r="O233" s="615"/>
      <c r="P233" s="615"/>
      <c r="Q233" s="207"/>
      <c r="R233" s="225"/>
      <c r="S233" s="198"/>
      <c r="T233" s="17"/>
      <c r="U233" s="447"/>
      <c r="V233" s="484"/>
      <c r="W233" s="504"/>
      <c r="X233" s="484"/>
      <c r="Y233" s="504"/>
      <c r="Z233" s="77"/>
      <c r="AA233" s="77"/>
    </row>
    <row r="234" spans="1:27" ht="11.25" customHeight="1" thickTop="1" thickBot="1">
      <c r="A234" s="85"/>
      <c r="B234" s="243" t="s">
        <v>312</v>
      </c>
      <c r="C234" s="290">
        <v>1.54</v>
      </c>
      <c r="D234" s="298">
        <f t="shared" ref="D234:D241" si="38">0.453592*C234</f>
        <v>0.69853167999999999</v>
      </c>
      <c r="E234" s="357" t="s">
        <v>313</v>
      </c>
      <c r="F234" s="361" t="s">
        <v>62</v>
      </c>
      <c r="G234" s="290">
        <v>10</v>
      </c>
      <c r="H234" s="420">
        <v>60</v>
      </c>
      <c r="I234" s="519"/>
      <c r="J234" s="535"/>
      <c r="K234" s="550"/>
      <c r="L234" s="568"/>
      <c r="M234" s="579"/>
      <c r="N234" s="594"/>
      <c r="O234" s="616"/>
      <c r="P234" s="647"/>
      <c r="Q234" s="660"/>
      <c r="R234" s="195"/>
      <c r="S234" s="694"/>
      <c r="T234" s="93"/>
      <c r="U234" s="448">
        <f t="shared" ref="U234:U241" si="39">SUM(I234:P234,S234)*H234</f>
        <v>0</v>
      </c>
      <c r="V234" s="485"/>
      <c r="W234" s="501">
        <f>SUM(I234:P234,S234)*G234</f>
        <v>0</v>
      </c>
      <c r="X234" s="480"/>
      <c r="Y234" s="501">
        <f>SUM(I234:P234,S234)*D234</f>
        <v>0</v>
      </c>
      <c r="Z234" s="87"/>
      <c r="AA234" s="77"/>
    </row>
    <row r="235" spans="1:27" ht="11.25" customHeight="1" thickBot="1">
      <c r="A235" s="85"/>
      <c r="B235" s="244" t="s">
        <v>312</v>
      </c>
      <c r="C235" s="299">
        <v>3.2</v>
      </c>
      <c r="D235" s="291">
        <f t="shared" si="38"/>
        <v>1.4514944000000001</v>
      </c>
      <c r="E235" s="358" t="s">
        <v>314</v>
      </c>
      <c r="F235" s="362" t="s">
        <v>37</v>
      </c>
      <c r="G235" s="299">
        <v>5</v>
      </c>
      <c r="H235" s="420">
        <v>72</v>
      </c>
      <c r="I235" s="520"/>
      <c r="J235" s="536"/>
      <c r="K235" s="551"/>
      <c r="L235" s="569"/>
      <c r="M235" s="580"/>
      <c r="N235" s="595"/>
      <c r="O235" s="617"/>
      <c r="P235" s="648"/>
      <c r="Q235" s="660"/>
      <c r="R235" s="196"/>
      <c r="S235" s="695"/>
      <c r="T235" s="93"/>
      <c r="U235" s="449">
        <f t="shared" si="39"/>
        <v>0</v>
      </c>
      <c r="V235" s="485"/>
      <c r="W235" s="283">
        <f>SUM(I235:P235,S235)*G235</f>
        <v>0</v>
      </c>
      <c r="X235" s="480"/>
      <c r="Y235" s="283">
        <f>SUM(I235:P235,S235)*D235</f>
        <v>0</v>
      </c>
      <c r="Z235" s="87"/>
      <c r="AA235" s="77"/>
    </row>
    <row r="236" spans="1:27" ht="11.25" customHeight="1" thickBot="1">
      <c r="A236" s="85"/>
      <c r="B236" s="244" t="s">
        <v>312</v>
      </c>
      <c r="C236" s="299">
        <v>5.27</v>
      </c>
      <c r="D236" s="291">
        <f t="shared" si="38"/>
        <v>2.3904298399999999</v>
      </c>
      <c r="E236" s="358" t="s">
        <v>315</v>
      </c>
      <c r="F236" s="362" t="s">
        <v>39</v>
      </c>
      <c r="G236" s="299">
        <v>5</v>
      </c>
      <c r="H236" s="420">
        <v>100</v>
      </c>
      <c r="I236" s="520"/>
      <c r="J236" s="536"/>
      <c r="K236" s="551"/>
      <c r="L236" s="569"/>
      <c r="M236" s="580"/>
      <c r="N236" s="595"/>
      <c r="O236" s="617"/>
      <c r="P236" s="648"/>
      <c r="Q236" s="660"/>
      <c r="R236" s="196"/>
      <c r="S236" s="695"/>
      <c r="T236" s="93"/>
      <c r="U236" s="449">
        <f t="shared" si="39"/>
        <v>0</v>
      </c>
      <c r="V236" s="485"/>
      <c r="W236" s="283">
        <f>SUM(I236:P236,S236)*G236</f>
        <v>0</v>
      </c>
      <c r="X236" s="480"/>
      <c r="Y236" s="283">
        <f>SUM(I236:P236,S236)*D236</f>
        <v>0</v>
      </c>
      <c r="Z236" s="87"/>
      <c r="AA236" s="77"/>
    </row>
    <row r="237" spans="1:27" ht="11.25" customHeight="1" thickBot="1">
      <c r="A237" s="85"/>
      <c r="B237" s="244" t="s">
        <v>312</v>
      </c>
      <c r="C237" s="299">
        <v>7.13</v>
      </c>
      <c r="D237" s="291">
        <f t="shared" si="38"/>
        <v>3.2341109599999998</v>
      </c>
      <c r="E237" s="358" t="s">
        <v>316</v>
      </c>
      <c r="F237" s="362" t="s">
        <v>41</v>
      </c>
      <c r="G237" s="299">
        <v>5</v>
      </c>
      <c r="H237" s="420">
        <v>136</v>
      </c>
      <c r="I237" s="520"/>
      <c r="J237" s="536"/>
      <c r="K237" s="551"/>
      <c r="L237" s="569"/>
      <c r="M237" s="580"/>
      <c r="N237" s="595"/>
      <c r="O237" s="617"/>
      <c r="P237" s="648"/>
      <c r="Q237" s="660"/>
      <c r="R237" s="196"/>
      <c r="S237" s="695"/>
      <c r="T237" s="93"/>
      <c r="U237" s="449">
        <f t="shared" si="39"/>
        <v>0</v>
      </c>
      <c r="V237" s="485"/>
      <c r="W237" s="283">
        <f>SUM(I237:P237,S237)*G237</f>
        <v>0</v>
      </c>
      <c r="X237" s="480"/>
      <c r="Y237" s="283">
        <f>SUM(I237:P237,S237)*D237</f>
        <v>0</v>
      </c>
      <c r="Z237" s="87"/>
      <c r="AA237" s="77"/>
    </row>
    <row r="238" spans="1:27" ht="11.25" customHeight="1" thickBot="1">
      <c r="A238" s="85"/>
      <c r="B238" s="244" t="s">
        <v>312</v>
      </c>
      <c r="C238" s="299">
        <v>15.38</v>
      </c>
      <c r="D238" s="291">
        <f t="shared" si="38"/>
        <v>6.9762449600000007</v>
      </c>
      <c r="E238" s="358" t="s">
        <v>317</v>
      </c>
      <c r="F238" s="362" t="s">
        <v>57</v>
      </c>
      <c r="G238" s="299">
        <v>5</v>
      </c>
      <c r="H238" s="420">
        <v>245</v>
      </c>
      <c r="I238" s="520"/>
      <c r="J238" s="536"/>
      <c r="K238" s="551"/>
      <c r="L238" s="569"/>
      <c r="M238" s="580"/>
      <c r="N238" s="595"/>
      <c r="O238" s="617"/>
      <c r="P238" s="648"/>
      <c r="Q238" s="660"/>
      <c r="R238" s="196"/>
      <c r="S238" s="695"/>
      <c r="T238" s="93"/>
      <c r="U238" s="449">
        <f t="shared" si="39"/>
        <v>0</v>
      </c>
      <c r="V238" s="485"/>
      <c r="W238" s="283">
        <f>SUM(I238:P238,S238)*G238</f>
        <v>0</v>
      </c>
      <c r="X238" s="480"/>
      <c r="Y238" s="283">
        <f>SUM(I238:P238,S238)*D238</f>
        <v>0</v>
      </c>
      <c r="Z238" s="87"/>
      <c r="AA238" s="77"/>
    </row>
    <row r="239" spans="1:27" ht="11.25" customHeight="1" thickBot="1">
      <c r="A239" s="85"/>
      <c r="B239" s="244" t="s">
        <v>312</v>
      </c>
      <c r="C239" s="299">
        <v>6.78</v>
      </c>
      <c r="D239" s="291">
        <f t="shared" si="38"/>
        <v>3.07535376</v>
      </c>
      <c r="E239" s="358" t="s">
        <v>318</v>
      </c>
      <c r="F239" s="362" t="s">
        <v>68</v>
      </c>
      <c r="G239" s="299">
        <v>1</v>
      </c>
      <c r="H239" s="420">
        <v>116</v>
      </c>
      <c r="I239" s="520"/>
      <c r="J239" s="536"/>
      <c r="K239" s="551"/>
      <c r="L239" s="569"/>
      <c r="M239" s="580"/>
      <c r="N239" s="595"/>
      <c r="O239" s="617"/>
      <c r="P239" s="648"/>
      <c r="Q239" s="660"/>
      <c r="R239" s="196"/>
      <c r="S239" s="695"/>
      <c r="T239" s="93"/>
      <c r="U239" s="449">
        <f t="shared" si="39"/>
        <v>0</v>
      </c>
      <c r="V239" s="485"/>
      <c r="W239" s="283">
        <f>SUM(I239:P239,S239)*G239</f>
        <v>0</v>
      </c>
      <c r="X239" s="480"/>
      <c r="Y239" s="283">
        <f>SUM(I239:P239,S239)*D239</f>
        <v>0</v>
      </c>
      <c r="Z239" s="87"/>
      <c r="AA239" s="77"/>
    </row>
    <row r="240" spans="1:27" ht="11.25" customHeight="1" thickBot="1">
      <c r="A240" s="85"/>
      <c r="B240" s="245" t="s">
        <v>312</v>
      </c>
      <c r="C240" s="295">
        <v>9.2799999999999994</v>
      </c>
      <c r="D240" s="291">
        <f t="shared" si="38"/>
        <v>4.2093337599999998</v>
      </c>
      <c r="E240" s="359" t="s">
        <v>319</v>
      </c>
      <c r="F240" s="363" t="s">
        <v>70</v>
      </c>
      <c r="G240" s="295">
        <v>1</v>
      </c>
      <c r="H240" s="420">
        <v>149</v>
      </c>
      <c r="I240" s="521"/>
      <c r="J240" s="537"/>
      <c r="K240" s="552"/>
      <c r="L240" s="570"/>
      <c r="M240" s="581"/>
      <c r="N240" s="596"/>
      <c r="O240" s="618"/>
      <c r="P240" s="649"/>
      <c r="Q240" s="660"/>
      <c r="R240" s="197"/>
      <c r="S240" s="696"/>
      <c r="T240" s="93"/>
      <c r="U240" s="449">
        <f t="shared" si="39"/>
        <v>0</v>
      </c>
      <c r="V240" s="485"/>
      <c r="W240" s="283">
        <f>SUM(I240:P240,S240)*G240</f>
        <v>0</v>
      </c>
      <c r="X240" s="480"/>
      <c r="Y240" s="283">
        <f>SUM(I240:P240,S240)*D240</f>
        <v>0</v>
      </c>
      <c r="Z240" s="87"/>
      <c r="AA240" s="77"/>
    </row>
    <row r="241" spans="1:27" ht="11.25" customHeight="1" thickBot="1">
      <c r="A241" s="85"/>
      <c r="B241" s="241" t="s">
        <v>320</v>
      </c>
      <c r="C241" s="296">
        <f>SUM(C234:C240)</f>
        <v>48.580000000000005</v>
      </c>
      <c r="D241" s="291">
        <f t="shared" si="38"/>
        <v>22.035499360000003</v>
      </c>
      <c r="E241" s="360" t="s">
        <v>321</v>
      </c>
      <c r="F241" s="360" t="s">
        <v>46</v>
      </c>
      <c r="G241" s="296">
        <f>SUM(G234:G240)</f>
        <v>32</v>
      </c>
      <c r="H241" s="420">
        <v>879</v>
      </c>
      <c r="I241" s="522"/>
      <c r="J241" s="538"/>
      <c r="K241" s="553"/>
      <c r="L241" s="571"/>
      <c r="M241" s="582"/>
      <c r="N241" s="597"/>
      <c r="O241" s="619"/>
      <c r="P241" s="650"/>
      <c r="Q241" s="660"/>
      <c r="R241" s="194"/>
      <c r="S241" s="697"/>
      <c r="T241" s="93"/>
      <c r="U241" s="450">
        <f t="shared" si="39"/>
        <v>0</v>
      </c>
      <c r="V241" s="485"/>
      <c r="W241" s="502">
        <f>SUM(I241:P241,S241)*G241</f>
        <v>0</v>
      </c>
      <c r="X241" s="480"/>
      <c r="Y241" s="502">
        <f>SUM(I241:P241,S241)*D241</f>
        <v>0</v>
      </c>
      <c r="Z241" s="87"/>
      <c r="AA241" s="77"/>
    </row>
    <row r="242" spans="1:27" ht="11.25" customHeight="1" thickTop="1" thickBot="1">
      <c r="A242" s="88"/>
      <c r="B242" s="246"/>
      <c r="C242" s="297"/>
      <c r="D242" s="339"/>
      <c r="E242" s="246"/>
      <c r="F242" s="297"/>
      <c r="G242" s="297"/>
      <c r="H242" s="421"/>
      <c r="I242" s="198"/>
      <c r="J242" s="198"/>
      <c r="K242" s="198"/>
      <c r="L242" s="198"/>
      <c r="M242" s="198"/>
      <c r="N242" s="198"/>
      <c r="O242" s="615"/>
      <c r="P242" s="615"/>
      <c r="Q242" s="207"/>
      <c r="R242" s="225"/>
      <c r="S242" s="198"/>
      <c r="T242" s="17"/>
      <c r="U242" s="447"/>
      <c r="V242" s="484"/>
      <c r="W242" s="504"/>
      <c r="X242" s="484"/>
      <c r="Y242" s="504"/>
      <c r="Z242" s="77"/>
      <c r="AA242" s="77"/>
    </row>
    <row r="243" spans="1:27" ht="11.25" customHeight="1" thickTop="1" thickBot="1">
      <c r="A243" s="85"/>
      <c r="B243" s="243" t="s">
        <v>322</v>
      </c>
      <c r="C243" s="298">
        <v>5.87</v>
      </c>
      <c r="D243" s="298">
        <f t="shared" ref="D243:D251" si="40">0.453592*C243</f>
        <v>2.6625850400000002</v>
      </c>
      <c r="E243" s="357" t="s">
        <v>323</v>
      </c>
      <c r="F243" s="357" t="s">
        <v>37</v>
      </c>
      <c r="G243" s="311">
        <v>5</v>
      </c>
      <c r="H243" s="420">
        <v>113</v>
      </c>
      <c r="I243" s="519"/>
      <c r="J243" s="535"/>
      <c r="K243" s="550"/>
      <c r="L243" s="568"/>
      <c r="M243" s="579"/>
      <c r="N243" s="594"/>
      <c r="O243" s="616"/>
      <c r="P243" s="647"/>
      <c r="Q243" s="660"/>
      <c r="R243" s="195"/>
      <c r="S243" s="694"/>
      <c r="T243" s="93"/>
      <c r="U243" s="448">
        <f t="shared" ref="U243:U251" si="41">SUM(I243:P243,S243)*H243</f>
        <v>0</v>
      </c>
      <c r="V243" s="485"/>
      <c r="W243" s="501">
        <f>SUM(I243:P243,S243)*G243</f>
        <v>0</v>
      </c>
      <c r="X243" s="480"/>
      <c r="Y243" s="501">
        <f>SUM(I243:P243,S243)*D243</f>
        <v>0</v>
      </c>
      <c r="Z243" s="87"/>
      <c r="AA243" s="77"/>
    </row>
    <row r="244" spans="1:27" ht="11.25" customHeight="1" thickBot="1">
      <c r="A244" s="85"/>
      <c r="B244" s="244" t="s">
        <v>322</v>
      </c>
      <c r="C244" s="299">
        <v>12.89</v>
      </c>
      <c r="D244" s="291">
        <f t="shared" si="40"/>
        <v>5.84680088</v>
      </c>
      <c r="E244" s="358" t="s">
        <v>324</v>
      </c>
      <c r="F244" s="358" t="s">
        <v>39</v>
      </c>
      <c r="G244" s="299">
        <v>5</v>
      </c>
      <c r="H244" s="420">
        <v>212</v>
      </c>
      <c r="I244" s="520"/>
      <c r="J244" s="536"/>
      <c r="K244" s="551"/>
      <c r="L244" s="569"/>
      <c r="M244" s="580"/>
      <c r="N244" s="595"/>
      <c r="O244" s="617"/>
      <c r="P244" s="648"/>
      <c r="Q244" s="660"/>
      <c r="R244" s="196"/>
      <c r="S244" s="695"/>
      <c r="T244" s="93"/>
      <c r="U244" s="449">
        <f t="shared" si="41"/>
        <v>0</v>
      </c>
      <c r="V244" s="485"/>
      <c r="W244" s="283">
        <f>SUM(I244:P244,S244)*G244</f>
        <v>0</v>
      </c>
      <c r="X244" s="480"/>
      <c r="Y244" s="283">
        <f>SUM(I244:P244,S244)*D244</f>
        <v>0</v>
      </c>
      <c r="Z244" s="87"/>
      <c r="AA244" s="77"/>
    </row>
    <row r="245" spans="1:27" ht="11.25" customHeight="1" thickBot="1">
      <c r="A245" s="85"/>
      <c r="B245" s="244" t="s">
        <v>322</v>
      </c>
      <c r="C245" s="299">
        <v>16.53</v>
      </c>
      <c r="D245" s="291">
        <f t="shared" si="40"/>
        <v>7.4978757600000003</v>
      </c>
      <c r="E245" s="358" t="s">
        <v>325</v>
      </c>
      <c r="F245" s="358" t="s">
        <v>41</v>
      </c>
      <c r="G245" s="299">
        <v>5</v>
      </c>
      <c r="H245" s="420">
        <v>267</v>
      </c>
      <c r="I245" s="520"/>
      <c r="J245" s="536"/>
      <c r="K245" s="551"/>
      <c r="L245" s="569"/>
      <c r="M245" s="580"/>
      <c r="N245" s="595"/>
      <c r="O245" s="617"/>
      <c r="P245" s="648"/>
      <c r="Q245" s="660"/>
      <c r="R245" s="196"/>
      <c r="S245" s="695"/>
      <c r="T245" s="93"/>
      <c r="U245" s="449">
        <f t="shared" si="41"/>
        <v>0</v>
      </c>
      <c r="V245" s="485"/>
      <c r="W245" s="283">
        <f>SUM(I245:P245,S245)*G245</f>
        <v>0</v>
      </c>
      <c r="X245" s="480"/>
      <c r="Y245" s="283">
        <f>SUM(I245:P245,S245)*D245</f>
        <v>0</v>
      </c>
      <c r="Z245" s="87"/>
      <c r="AA245" s="77"/>
    </row>
    <row r="246" spans="1:27" ht="11.25" customHeight="1" thickBot="1">
      <c r="A246" s="85"/>
      <c r="B246" s="244" t="s">
        <v>322</v>
      </c>
      <c r="C246" s="299">
        <v>23.79</v>
      </c>
      <c r="D246" s="291">
        <f t="shared" si="40"/>
        <v>10.790953679999999</v>
      </c>
      <c r="E246" s="358" t="s">
        <v>326</v>
      </c>
      <c r="F246" s="358" t="s">
        <v>57</v>
      </c>
      <c r="G246" s="299">
        <v>5</v>
      </c>
      <c r="H246" s="420">
        <v>435</v>
      </c>
      <c r="I246" s="520"/>
      <c r="J246" s="536"/>
      <c r="K246" s="551"/>
      <c r="L246" s="569"/>
      <c r="M246" s="580"/>
      <c r="N246" s="595"/>
      <c r="O246" s="617"/>
      <c r="P246" s="648"/>
      <c r="Q246" s="660"/>
      <c r="R246" s="196"/>
      <c r="S246" s="695"/>
      <c r="T246" s="93"/>
      <c r="U246" s="449">
        <f t="shared" si="41"/>
        <v>0</v>
      </c>
      <c r="V246" s="485"/>
      <c r="W246" s="283">
        <f>SUM(I246:P246,S246)*G246</f>
        <v>0</v>
      </c>
      <c r="X246" s="480"/>
      <c r="Y246" s="283">
        <f>SUM(I246:P246,S246)*D246</f>
        <v>0</v>
      </c>
      <c r="Z246" s="87"/>
      <c r="AA246" s="77"/>
    </row>
    <row r="247" spans="1:27" ht="11.25" customHeight="1" thickBot="1">
      <c r="A247" s="85"/>
      <c r="B247" s="244" t="s">
        <v>322</v>
      </c>
      <c r="C247" s="299">
        <v>10.039999999999999</v>
      </c>
      <c r="D247" s="291">
        <f t="shared" si="40"/>
        <v>4.5540636799999996</v>
      </c>
      <c r="E247" s="358" t="s">
        <v>327</v>
      </c>
      <c r="F247" s="358" t="s">
        <v>68</v>
      </c>
      <c r="G247" s="299">
        <v>1</v>
      </c>
      <c r="H247" s="420">
        <v>160</v>
      </c>
      <c r="I247" s="520"/>
      <c r="J247" s="536"/>
      <c r="K247" s="551"/>
      <c r="L247" s="569"/>
      <c r="M247" s="580"/>
      <c r="N247" s="595"/>
      <c r="O247" s="617"/>
      <c r="P247" s="648"/>
      <c r="Q247" s="660"/>
      <c r="R247" s="196"/>
      <c r="S247" s="695"/>
      <c r="T247" s="93"/>
      <c r="U247" s="449">
        <f t="shared" si="41"/>
        <v>0</v>
      </c>
      <c r="V247" s="485"/>
      <c r="W247" s="283">
        <f>SUM(I247:P247,S247)*G247</f>
        <v>0</v>
      </c>
      <c r="X247" s="480"/>
      <c r="Y247" s="283">
        <f>SUM(I247:P247,S247)*D247</f>
        <v>0</v>
      </c>
      <c r="Z247" s="87"/>
      <c r="AA247" s="77"/>
    </row>
    <row r="248" spans="1:27" ht="11.25" customHeight="1" thickBot="1">
      <c r="A248" s="85"/>
      <c r="B248" s="244" t="s">
        <v>322</v>
      </c>
      <c r="C248" s="299">
        <v>12.28</v>
      </c>
      <c r="D248" s="291">
        <f t="shared" si="40"/>
        <v>5.5701097599999994</v>
      </c>
      <c r="E248" s="358" t="s">
        <v>328</v>
      </c>
      <c r="F248" s="358" t="s">
        <v>70</v>
      </c>
      <c r="G248" s="299">
        <v>1</v>
      </c>
      <c r="H248" s="420">
        <v>193</v>
      </c>
      <c r="I248" s="520"/>
      <c r="J248" s="536"/>
      <c r="K248" s="551"/>
      <c r="L248" s="569"/>
      <c r="M248" s="580"/>
      <c r="N248" s="595"/>
      <c r="O248" s="617"/>
      <c r="P248" s="648"/>
      <c r="Q248" s="660"/>
      <c r="R248" s="196"/>
      <c r="S248" s="695"/>
      <c r="T248" s="93"/>
      <c r="U248" s="449">
        <f t="shared" si="41"/>
        <v>0</v>
      </c>
      <c r="V248" s="485"/>
      <c r="W248" s="283">
        <f>SUM(I248:P248,S248)*G248</f>
        <v>0</v>
      </c>
      <c r="X248" s="480"/>
      <c r="Y248" s="283">
        <f>SUM(I248:P248,S248)*D248</f>
        <v>0</v>
      </c>
      <c r="Z248" s="87"/>
      <c r="AA248" s="77"/>
    </row>
    <row r="249" spans="1:27" ht="11.25" customHeight="1" thickBot="1">
      <c r="A249" s="85"/>
      <c r="B249" s="244" t="s">
        <v>322</v>
      </c>
      <c r="C249" s="299">
        <v>30.09</v>
      </c>
      <c r="D249" s="291">
        <f t="shared" si="40"/>
        <v>13.64858328</v>
      </c>
      <c r="E249" s="358" t="s">
        <v>329</v>
      </c>
      <c r="F249" s="358" t="s">
        <v>82</v>
      </c>
      <c r="G249" s="299">
        <v>1</v>
      </c>
      <c r="H249" s="420">
        <v>431</v>
      </c>
      <c r="I249" s="520"/>
      <c r="J249" s="536"/>
      <c r="K249" s="551"/>
      <c r="L249" s="569"/>
      <c r="M249" s="580"/>
      <c r="N249" s="595"/>
      <c r="O249" s="617"/>
      <c r="P249" s="648"/>
      <c r="Q249" s="660"/>
      <c r="R249" s="196"/>
      <c r="S249" s="695"/>
      <c r="T249" s="93"/>
      <c r="U249" s="449">
        <f t="shared" si="41"/>
        <v>0</v>
      </c>
      <c r="V249" s="485"/>
      <c r="W249" s="283">
        <f>SUM(I249:P249,S249)*G249</f>
        <v>0</v>
      </c>
      <c r="X249" s="480"/>
      <c r="Y249" s="283">
        <f>SUM(I249:P249,S249)*D249</f>
        <v>0</v>
      </c>
      <c r="Z249" s="87"/>
      <c r="AA249" s="77"/>
    </row>
    <row r="250" spans="1:27" ht="11.25" customHeight="1" thickBot="1">
      <c r="A250" s="85"/>
      <c r="B250" s="245" t="s">
        <v>322</v>
      </c>
      <c r="C250" s="295">
        <v>31.68</v>
      </c>
      <c r="D250" s="291">
        <f t="shared" si="40"/>
        <v>14.369794559999999</v>
      </c>
      <c r="E250" s="359" t="s">
        <v>330</v>
      </c>
      <c r="F250" s="363" t="s">
        <v>84</v>
      </c>
      <c r="G250" s="295">
        <v>1</v>
      </c>
      <c r="H250" s="420">
        <v>452</v>
      </c>
      <c r="I250" s="521"/>
      <c r="J250" s="537"/>
      <c r="K250" s="552"/>
      <c r="L250" s="570"/>
      <c r="M250" s="581"/>
      <c r="N250" s="596"/>
      <c r="O250" s="618"/>
      <c r="P250" s="649"/>
      <c r="Q250" s="660"/>
      <c r="R250" s="197"/>
      <c r="S250" s="696"/>
      <c r="T250" s="93"/>
      <c r="U250" s="449">
        <f t="shared" si="41"/>
        <v>0</v>
      </c>
      <c r="V250" s="485"/>
      <c r="W250" s="283">
        <f>SUM(I250:P250,S250)*G250</f>
        <v>0</v>
      </c>
      <c r="X250" s="480"/>
      <c r="Y250" s="283">
        <f>SUM(I250:P250,S250)*D250</f>
        <v>0</v>
      </c>
      <c r="Z250" s="87"/>
      <c r="AA250" s="77"/>
    </row>
    <row r="251" spans="1:27" ht="11.25" customHeight="1" thickBot="1">
      <c r="A251" s="85"/>
      <c r="B251" s="241" t="s">
        <v>331</v>
      </c>
      <c r="C251" s="293">
        <f>SUM(C243:C250)</f>
        <v>143.17000000000002</v>
      </c>
      <c r="D251" s="292">
        <f t="shared" si="40"/>
        <v>64.940766640000007</v>
      </c>
      <c r="E251" s="360" t="s">
        <v>332</v>
      </c>
      <c r="F251" s="360" t="s">
        <v>46</v>
      </c>
      <c r="G251" s="395">
        <f>SUM(G243:G250)</f>
        <v>24</v>
      </c>
      <c r="H251" s="420">
        <v>2263</v>
      </c>
      <c r="I251" s="522"/>
      <c r="J251" s="538"/>
      <c r="K251" s="553"/>
      <c r="L251" s="571"/>
      <c r="M251" s="582"/>
      <c r="N251" s="597"/>
      <c r="O251" s="619"/>
      <c r="P251" s="650"/>
      <c r="Q251" s="660"/>
      <c r="R251" s="194"/>
      <c r="S251" s="697"/>
      <c r="T251" s="93"/>
      <c r="U251" s="450">
        <f t="shared" si="41"/>
        <v>0</v>
      </c>
      <c r="V251" s="485"/>
      <c r="W251" s="502">
        <f>SUM(I251:P251,S251)*G251</f>
        <v>0</v>
      </c>
      <c r="X251" s="480"/>
      <c r="Y251" s="502">
        <f>SUM(I251:P251,S251)*D251</f>
        <v>0</v>
      </c>
      <c r="Z251" s="87"/>
      <c r="AA251" s="77"/>
    </row>
    <row r="252" spans="1:27" ht="11.25" customHeight="1" thickTop="1">
      <c r="A252" s="88"/>
      <c r="B252" s="247"/>
      <c r="C252" s="249"/>
      <c r="D252" s="249"/>
      <c r="E252" s="247"/>
      <c r="F252" s="249"/>
      <c r="G252" s="249"/>
      <c r="H252" s="423"/>
      <c r="I252" s="199"/>
      <c r="J252" s="199"/>
      <c r="K252" s="199"/>
      <c r="L252" s="199"/>
      <c r="M252" s="583"/>
      <c r="N252" s="199"/>
      <c r="O252" s="620"/>
      <c r="P252" s="620"/>
      <c r="Q252" s="207"/>
      <c r="R252" s="674"/>
      <c r="S252" s="199"/>
      <c r="T252" s="17"/>
      <c r="U252" s="452"/>
      <c r="V252" s="484"/>
      <c r="W252" s="506"/>
      <c r="X252" s="484"/>
      <c r="Y252" s="506"/>
      <c r="Z252" s="77"/>
      <c r="AA252" s="77"/>
    </row>
    <row r="253" spans="1:27" ht="11.25" customHeight="1" thickBot="1">
      <c r="A253" s="88"/>
      <c r="B253" s="248" t="s">
        <v>333</v>
      </c>
      <c r="C253" s="300"/>
      <c r="D253" s="300"/>
      <c r="E253" s="326"/>
      <c r="F253" s="300"/>
      <c r="G253" s="300"/>
      <c r="H253" s="424"/>
      <c r="I253" s="214"/>
      <c r="J253" s="214"/>
      <c r="K253" s="214"/>
      <c r="L253" s="214"/>
      <c r="M253" s="584"/>
      <c r="N253" s="214"/>
      <c r="O253" s="621"/>
      <c r="P253" s="621"/>
      <c r="Q253" s="207"/>
      <c r="R253" s="675"/>
      <c r="S253" s="214"/>
      <c r="T253" s="17"/>
      <c r="U253" s="453"/>
      <c r="V253" s="484"/>
      <c r="W253" s="507"/>
      <c r="X253" s="484"/>
      <c r="Y253" s="507"/>
      <c r="Z253" s="77"/>
      <c r="AA253" s="77"/>
    </row>
    <row r="254" spans="1:27" ht="11.25" customHeight="1" thickTop="1" thickBot="1">
      <c r="A254" s="85"/>
      <c r="B254" s="243" t="s">
        <v>334</v>
      </c>
      <c r="C254" s="290">
        <v>16.420000000000002</v>
      </c>
      <c r="D254" s="298">
        <f>0.453592*C254</f>
        <v>7.4479806400000008</v>
      </c>
      <c r="E254" s="357" t="s">
        <v>335</v>
      </c>
      <c r="F254" s="357" t="s">
        <v>82</v>
      </c>
      <c r="G254" s="311">
        <v>1</v>
      </c>
      <c r="H254" s="420">
        <v>251</v>
      </c>
      <c r="I254" s="519"/>
      <c r="J254" s="535"/>
      <c r="K254" s="550"/>
      <c r="L254" s="568"/>
      <c r="M254" s="579"/>
      <c r="N254" s="594"/>
      <c r="O254" s="616"/>
      <c r="P254" s="647"/>
      <c r="Q254" s="660"/>
      <c r="R254" s="195"/>
      <c r="S254" s="694"/>
      <c r="T254" s="93"/>
      <c r="U254" s="448">
        <f>SUM(I254:P254,S254)*H254</f>
        <v>0</v>
      </c>
      <c r="V254" s="485"/>
      <c r="W254" s="501">
        <f>SUM(I254:P254,S254)*G254</f>
        <v>0</v>
      </c>
      <c r="X254" s="480"/>
      <c r="Y254" s="501">
        <f>SUM(I254:P254,S254)*D254</f>
        <v>0</v>
      </c>
      <c r="Z254" s="87"/>
      <c r="AA254" s="77"/>
    </row>
    <row r="255" spans="1:27" ht="11.25" customHeight="1" thickBot="1">
      <c r="A255" s="85"/>
      <c r="B255" s="244" t="s">
        <v>336</v>
      </c>
      <c r="C255" s="299">
        <v>20.079999999999998</v>
      </c>
      <c r="D255" s="291">
        <f>0.453592*C255</f>
        <v>9.1081273599999992</v>
      </c>
      <c r="E255" s="358" t="s">
        <v>337</v>
      </c>
      <c r="F255" s="358" t="s">
        <v>82</v>
      </c>
      <c r="G255" s="312">
        <v>1</v>
      </c>
      <c r="H255" s="420">
        <v>300</v>
      </c>
      <c r="I255" s="520"/>
      <c r="J255" s="536"/>
      <c r="K255" s="551"/>
      <c r="L255" s="569"/>
      <c r="M255" s="580"/>
      <c r="N255" s="595"/>
      <c r="O255" s="617"/>
      <c r="P255" s="648"/>
      <c r="Q255" s="660"/>
      <c r="R255" s="196"/>
      <c r="S255" s="695"/>
      <c r="T255" s="93"/>
      <c r="U255" s="449">
        <f>SUM(I255:P255,S255)*H255</f>
        <v>0</v>
      </c>
      <c r="V255" s="485"/>
      <c r="W255" s="283">
        <f>SUM(I255:P255,S255)*G255</f>
        <v>0</v>
      </c>
      <c r="X255" s="480"/>
      <c r="Y255" s="283">
        <f>SUM(I255:P255,S255)*D255</f>
        <v>0</v>
      </c>
      <c r="Z255" s="87"/>
      <c r="AA255" s="77"/>
    </row>
    <row r="256" spans="1:27" ht="11.25" customHeight="1" thickBot="1">
      <c r="A256" s="85"/>
      <c r="B256" s="245" t="s">
        <v>338</v>
      </c>
      <c r="C256" s="292">
        <v>26</v>
      </c>
      <c r="D256" s="291">
        <f>0.453592*C256</f>
        <v>11.793392000000001</v>
      </c>
      <c r="E256" s="359" t="s">
        <v>339</v>
      </c>
      <c r="F256" s="359" t="s">
        <v>84</v>
      </c>
      <c r="G256" s="313">
        <v>1</v>
      </c>
      <c r="H256" s="420">
        <v>380</v>
      </c>
      <c r="I256" s="521"/>
      <c r="J256" s="537"/>
      <c r="K256" s="552"/>
      <c r="L256" s="570"/>
      <c r="M256" s="581"/>
      <c r="N256" s="596"/>
      <c r="O256" s="618"/>
      <c r="P256" s="649"/>
      <c r="Q256" s="660"/>
      <c r="R256" s="197"/>
      <c r="S256" s="696"/>
      <c r="T256" s="93"/>
      <c r="U256" s="449">
        <f>SUM(I256:P256,S256)*H256</f>
        <v>0</v>
      </c>
      <c r="V256" s="485"/>
      <c r="W256" s="283">
        <f>SUM(I256:P256,S256)*G256</f>
        <v>0</v>
      </c>
      <c r="X256" s="480"/>
      <c r="Y256" s="283">
        <f>SUM(I256:P256,S256)*D256</f>
        <v>0</v>
      </c>
      <c r="Z256" s="87"/>
      <c r="AA256" s="77"/>
    </row>
    <row r="257" spans="1:27" ht="11.25" customHeight="1" thickBot="1">
      <c r="A257" s="85"/>
      <c r="B257" s="241" t="s">
        <v>340</v>
      </c>
      <c r="C257" s="293">
        <f>SUM(C254:C256)</f>
        <v>62.5</v>
      </c>
      <c r="D257" s="292">
        <f>0.453592*C257</f>
        <v>28.349499999999999</v>
      </c>
      <c r="E257" s="360" t="s">
        <v>341</v>
      </c>
      <c r="F257" s="360" t="s">
        <v>46</v>
      </c>
      <c r="G257" s="395">
        <f>SUM(G254:G256)</f>
        <v>3</v>
      </c>
      <c r="H257" s="420">
        <v>931</v>
      </c>
      <c r="I257" s="522"/>
      <c r="J257" s="538"/>
      <c r="K257" s="553"/>
      <c r="L257" s="571"/>
      <c r="M257" s="582"/>
      <c r="N257" s="597"/>
      <c r="O257" s="619"/>
      <c r="P257" s="650"/>
      <c r="Q257" s="660"/>
      <c r="R257" s="194"/>
      <c r="S257" s="697"/>
      <c r="T257" s="93"/>
      <c r="U257" s="450">
        <f>SUM(I257:P257,S257)*H257</f>
        <v>0</v>
      </c>
      <c r="V257" s="485"/>
      <c r="W257" s="502">
        <f>SUM(I257:P257,S257)*G257</f>
        <v>0</v>
      </c>
      <c r="X257" s="480"/>
      <c r="Y257" s="502">
        <f>SUM(I257:P257,S257)*D257</f>
        <v>0</v>
      </c>
      <c r="Z257" s="87"/>
      <c r="AA257" s="77"/>
    </row>
    <row r="258" spans="1:27" ht="11.25" customHeight="1" thickTop="1" thickBot="1">
      <c r="A258" s="88"/>
      <c r="B258" s="246"/>
      <c r="C258" s="294"/>
      <c r="D258" s="294"/>
      <c r="E258" s="246"/>
      <c r="F258" s="246"/>
      <c r="G258" s="246"/>
      <c r="H258" s="421"/>
      <c r="I258" s="198"/>
      <c r="J258" s="198"/>
      <c r="K258" s="198"/>
      <c r="L258" s="198"/>
      <c r="M258" s="198"/>
      <c r="N258" s="198"/>
      <c r="O258" s="615"/>
      <c r="P258" s="615"/>
      <c r="Q258" s="207"/>
      <c r="R258" s="225"/>
      <c r="S258" s="198"/>
      <c r="T258" s="17"/>
      <c r="U258" s="447"/>
      <c r="V258" s="484"/>
      <c r="W258" s="504"/>
      <c r="X258" s="484"/>
      <c r="Y258" s="504"/>
      <c r="Z258" s="77"/>
      <c r="AA258" s="77"/>
    </row>
    <row r="259" spans="1:27" ht="11.25" customHeight="1" thickTop="1" thickBot="1">
      <c r="A259" s="85"/>
      <c r="B259" s="243" t="s">
        <v>342</v>
      </c>
      <c r="C259" s="290">
        <v>1.24</v>
      </c>
      <c r="D259" s="298">
        <f t="shared" ref="D259:D265" si="42">0.453592*C259</f>
        <v>0.56245407999999997</v>
      </c>
      <c r="E259" s="357" t="s">
        <v>343</v>
      </c>
      <c r="F259" s="357" t="s">
        <v>62</v>
      </c>
      <c r="G259" s="311">
        <v>10</v>
      </c>
      <c r="H259" s="420">
        <v>60</v>
      </c>
      <c r="I259" s="519"/>
      <c r="J259" s="535"/>
      <c r="K259" s="550"/>
      <c r="L259" s="568"/>
      <c r="M259" s="579"/>
      <c r="N259" s="594"/>
      <c r="O259" s="616"/>
      <c r="P259" s="647"/>
      <c r="Q259" s="660"/>
      <c r="R259" s="195"/>
      <c r="S259" s="694"/>
      <c r="T259" s="93"/>
      <c r="U259" s="448">
        <f t="shared" ref="U259:U265" si="43">SUM(I259:P259,S259)*H259</f>
        <v>0</v>
      </c>
      <c r="V259" s="485"/>
      <c r="W259" s="501">
        <f>SUM(I259:P259,S259)*G259</f>
        <v>0</v>
      </c>
      <c r="X259" s="480"/>
      <c r="Y259" s="501">
        <f>SUM(I259:P259,S259)*D259</f>
        <v>0</v>
      </c>
      <c r="Z259" s="87"/>
      <c r="AA259" s="77"/>
    </row>
    <row r="260" spans="1:27" ht="11.25" customHeight="1" thickBot="1">
      <c r="A260" s="85"/>
      <c r="B260" s="244" t="s">
        <v>342</v>
      </c>
      <c r="C260" s="299">
        <v>3.76</v>
      </c>
      <c r="D260" s="291">
        <f t="shared" si="42"/>
        <v>1.7055059199999998</v>
      </c>
      <c r="E260" s="358" t="s">
        <v>344</v>
      </c>
      <c r="F260" s="358" t="s">
        <v>37</v>
      </c>
      <c r="G260" s="312">
        <v>5</v>
      </c>
      <c r="H260" s="420">
        <v>84</v>
      </c>
      <c r="I260" s="520"/>
      <c r="J260" s="536"/>
      <c r="K260" s="551"/>
      <c r="L260" s="569"/>
      <c r="M260" s="580"/>
      <c r="N260" s="595"/>
      <c r="O260" s="617"/>
      <c r="P260" s="648"/>
      <c r="Q260" s="660"/>
      <c r="R260" s="196"/>
      <c r="S260" s="695"/>
      <c r="T260" s="93"/>
      <c r="U260" s="449">
        <f t="shared" si="43"/>
        <v>0</v>
      </c>
      <c r="V260" s="485"/>
      <c r="W260" s="283">
        <f>SUM(I260:P260,S260)*G260</f>
        <v>0</v>
      </c>
      <c r="X260" s="480"/>
      <c r="Y260" s="283">
        <f>SUM(I260:P260,S260)*D260</f>
        <v>0</v>
      </c>
      <c r="Z260" s="87"/>
      <c r="AA260" s="77"/>
    </row>
    <row r="261" spans="1:27" ht="11.25" customHeight="1" thickBot="1">
      <c r="A261" s="85"/>
      <c r="B261" s="244" t="s">
        <v>342</v>
      </c>
      <c r="C261" s="299">
        <v>5.86</v>
      </c>
      <c r="D261" s="291">
        <f t="shared" si="42"/>
        <v>2.6580491200000003</v>
      </c>
      <c r="E261" s="358" t="s">
        <v>345</v>
      </c>
      <c r="F261" s="358" t="s">
        <v>39</v>
      </c>
      <c r="G261" s="312">
        <v>5</v>
      </c>
      <c r="H261" s="420">
        <v>125</v>
      </c>
      <c r="I261" s="520"/>
      <c r="J261" s="536"/>
      <c r="K261" s="551"/>
      <c r="L261" s="569"/>
      <c r="M261" s="580"/>
      <c r="N261" s="595"/>
      <c r="O261" s="617"/>
      <c r="P261" s="648"/>
      <c r="Q261" s="660"/>
      <c r="R261" s="196"/>
      <c r="S261" s="695"/>
      <c r="T261" s="93"/>
      <c r="U261" s="449">
        <f t="shared" si="43"/>
        <v>0</v>
      </c>
      <c r="V261" s="485"/>
      <c r="W261" s="283">
        <f>SUM(I261:P261,S261)*G261</f>
        <v>0</v>
      </c>
      <c r="X261" s="480"/>
      <c r="Y261" s="283">
        <f>SUM(I261:P261,S261)*D261</f>
        <v>0</v>
      </c>
      <c r="Z261" s="87"/>
      <c r="AA261" s="77"/>
    </row>
    <row r="262" spans="1:27" ht="11.25" customHeight="1" thickBot="1">
      <c r="A262" s="85"/>
      <c r="B262" s="244" t="s">
        <v>342</v>
      </c>
      <c r="C262" s="299">
        <v>7.48</v>
      </c>
      <c r="D262" s="291">
        <f t="shared" si="42"/>
        <v>3.3928681600000004</v>
      </c>
      <c r="E262" s="358" t="s">
        <v>346</v>
      </c>
      <c r="F262" s="358" t="s">
        <v>41</v>
      </c>
      <c r="G262" s="312">
        <v>5</v>
      </c>
      <c r="H262" s="420">
        <v>148</v>
      </c>
      <c r="I262" s="520"/>
      <c r="J262" s="536"/>
      <c r="K262" s="551"/>
      <c r="L262" s="569"/>
      <c r="M262" s="580"/>
      <c r="N262" s="595"/>
      <c r="O262" s="617"/>
      <c r="P262" s="648"/>
      <c r="Q262" s="660"/>
      <c r="R262" s="196"/>
      <c r="S262" s="695"/>
      <c r="T262" s="93"/>
      <c r="U262" s="449">
        <f t="shared" si="43"/>
        <v>0</v>
      </c>
      <c r="V262" s="485"/>
      <c r="W262" s="283">
        <f>SUM(I262:P262,S262)*G262</f>
        <v>0</v>
      </c>
      <c r="X262" s="480"/>
      <c r="Y262" s="283">
        <f>SUM(I262:P262,S262)*D262</f>
        <v>0</v>
      </c>
      <c r="Z262" s="87"/>
      <c r="AA262" s="77"/>
    </row>
    <row r="263" spans="1:27" ht="11.25" customHeight="1" thickBot="1">
      <c r="A263" s="85"/>
      <c r="B263" s="244" t="s">
        <v>342</v>
      </c>
      <c r="C263" s="291">
        <v>5.5</v>
      </c>
      <c r="D263" s="291">
        <f t="shared" si="42"/>
        <v>2.4947559999999998</v>
      </c>
      <c r="E263" s="358" t="s">
        <v>347</v>
      </c>
      <c r="F263" s="358" t="s">
        <v>57</v>
      </c>
      <c r="G263" s="312">
        <v>2</v>
      </c>
      <c r="H263" s="420">
        <v>107</v>
      </c>
      <c r="I263" s="520"/>
      <c r="J263" s="536"/>
      <c r="K263" s="551"/>
      <c r="L263" s="569"/>
      <c r="M263" s="580"/>
      <c r="N263" s="595"/>
      <c r="O263" s="617"/>
      <c r="P263" s="648"/>
      <c r="Q263" s="660"/>
      <c r="R263" s="196"/>
      <c r="S263" s="695"/>
      <c r="T263" s="93"/>
      <c r="U263" s="449">
        <f t="shared" si="43"/>
        <v>0</v>
      </c>
      <c r="V263" s="485"/>
      <c r="W263" s="283">
        <f>SUM(I263:P263,S263)*G263</f>
        <v>0</v>
      </c>
      <c r="X263" s="480"/>
      <c r="Y263" s="283">
        <f>SUM(I263:P263,S263)*D263</f>
        <v>0</v>
      </c>
      <c r="Z263" s="87"/>
      <c r="AA263" s="77"/>
    </row>
    <row r="264" spans="1:27" ht="11.25" customHeight="1" thickBot="1">
      <c r="A264" s="85"/>
      <c r="B264" s="245" t="s">
        <v>342</v>
      </c>
      <c r="C264" s="295">
        <v>13.62</v>
      </c>
      <c r="D264" s="291">
        <f t="shared" si="42"/>
        <v>6.1779230399999996</v>
      </c>
      <c r="E264" s="359" t="s">
        <v>348</v>
      </c>
      <c r="F264" s="359" t="s">
        <v>82</v>
      </c>
      <c r="G264" s="313">
        <v>1</v>
      </c>
      <c r="H264" s="420">
        <v>213</v>
      </c>
      <c r="I264" s="521"/>
      <c r="J264" s="537"/>
      <c r="K264" s="552"/>
      <c r="L264" s="570"/>
      <c r="M264" s="581"/>
      <c r="N264" s="596"/>
      <c r="O264" s="618"/>
      <c r="P264" s="649"/>
      <c r="Q264" s="660"/>
      <c r="R264" s="197"/>
      <c r="S264" s="696"/>
      <c r="T264" s="93"/>
      <c r="U264" s="449">
        <f t="shared" si="43"/>
        <v>0</v>
      </c>
      <c r="V264" s="485"/>
      <c r="W264" s="283">
        <f>SUM(I264:P264,S264)*G264</f>
        <v>0</v>
      </c>
      <c r="X264" s="480"/>
      <c r="Y264" s="283">
        <f>SUM(I264:P264,S264)*D264</f>
        <v>0</v>
      </c>
      <c r="Z264" s="87"/>
      <c r="AA264" s="77"/>
    </row>
    <row r="265" spans="1:27" ht="11.25" customHeight="1" thickBot="1">
      <c r="A265" s="85"/>
      <c r="B265" s="241" t="s">
        <v>349</v>
      </c>
      <c r="C265" s="296">
        <f>SUM(C259:C264)</f>
        <v>37.46</v>
      </c>
      <c r="D265" s="291">
        <f t="shared" si="42"/>
        <v>16.991556320000001</v>
      </c>
      <c r="E265" s="360" t="s">
        <v>350</v>
      </c>
      <c r="F265" s="360" t="s">
        <v>46</v>
      </c>
      <c r="G265" s="296">
        <f>SUM(G259:G264)</f>
        <v>28</v>
      </c>
      <c r="H265" s="422">
        <v>737</v>
      </c>
      <c r="I265" s="522"/>
      <c r="J265" s="538"/>
      <c r="K265" s="553"/>
      <c r="L265" s="571"/>
      <c r="M265" s="582"/>
      <c r="N265" s="597"/>
      <c r="O265" s="619"/>
      <c r="P265" s="650"/>
      <c r="Q265" s="660"/>
      <c r="R265" s="194"/>
      <c r="S265" s="697"/>
      <c r="T265" s="93"/>
      <c r="U265" s="450">
        <f t="shared" si="43"/>
        <v>0</v>
      </c>
      <c r="V265" s="485"/>
      <c r="W265" s="502">
        <f>SUM(I265:P265,S265)*G265</f>
        <v>0</v>
      </c>
      <c r="X265" s="480"/>
      <c r="Y265" s="502">
        <f>SUM(I265:P265,S265)*D265</f>
        <v>0</v>
      </c>
      <c r="Z265" s="87"/>
      <c r="AA265" s="77"/>
    </row>
    <row r="266" spans="1:27" ht="11.25" customHeight="1" thickTop="1" thickBot="1">
      <c r="A266" s="88"/>
      <c r="B266" s="246"/>
      <c r="C266" s="297"/>
      <c r="D266" s="339"/>
      <c r="E266" s="246"/>
      <c r="F266" s="246"/>
      <c r="G266" s="246"/>
      <c r="H266" s="421"/>
      <c r="I266" s="198"/>
      <c r="J266" s="198"/>
      <c r="K266" s="198"/>
      <c r="L266" s="198"/>
      <c r="M266" s="198"/>
      <c r="N266" s="198"/>
      <c r="O266" s="615"/>
      <c r="P266" s="615"/>
      <c r="Q266" s="207"/>
      <c r="R266" s="225"/>
      <c r="S266" s="198"/>
      <c r="T266" s="17"/>
      <c r="U266" s="447"/>
      <c r="V266" s="484"/>
      <c r="W266" s="504"/>
      <c r="X266" s="484"/>
      <c r="Y266" s="504"/>
      <c r="Z266" s="77"/>
      <c r="AA266" s="77"/>
    </row>
    <row r="267" spans="1:27" ht="11.25" customHeight="1" thickTop="1" thickBot="1">
      <c r="A267" s="1045"/>
      <c r="B267" s="243" t="s">
        <v>351</v>
      </c>
      <c r="C267" s="290">
        <v>2.15</v>
      </c>
      <c r="D267" s="298">
        <f t="shared" ref="D267:D277" si="44">0.453592*C267</f>
        <v>0.97522279999999995</v>
      </c>
      <c r="E267" s="357" t="s">
        <v>352</v>
      </c>
      <c r="F267" s="357" t="s">
        <v>62</v>
      </c>
      <c r="G267" s="311">
        <v>10</v>
      </c>
      <c r="H267" s="420">
        <v>68</v>
      </c>
      <c r="I267" s="519"/>
      <c r="J267" s="535"/>
      <c r="K267" s="550"/>
      <c r="L267" s="568"/>
      <c r="M267" s="579"/>
      <c r="N267" s="594"/>
      <c r="O267" s="616"/>
      <c r="P267" s="647"/>
      <c r="Q267" s="660"/>
      <c r="R267" s="195"/>
      <c r="S267" s="694"/>
      <c r="T267" s="93"/>
      <c r="U267" s="448">
        <f t="shared" ref="U267:U277" si="45">SUM(I267:P267,S267)*H267</f>
        <v>0</v>
      </c>
      <c r="V267" s="485"/>
      <c r="W267" s="501">
        <f>SUM(I267:P267,S267)*G267</f>
        <v>0</v>
      </c>
      <c r="X267" s="480"/>
      <c r="Y267" s="501">
        <f>SUM(I267:P267,S267)*D267</f>
        <v>0</v>
      </c>
      <c r="Z267" s="87"/>
      <c r="AA267" s="77"/>
    </row>
    <row r="268" spans="1:27" ht="11.25" customHeight="1" thickBot="1">
      <c r="A268" s="1044"/>
      <c r="B268" s="244" t="s">
        <v>351</v>
      </c>
      <c r="C268" s="299">
        <v>3.55</v>
      </c>
      <c r="D268" s="291">
        <f t="shared" si="44"/>
        <v>1.6102516</v>
      </c>
      <c r="E268" s="358" t="s">
        <v>353</v>
      </c>
      <c r="F268" s="358" t="s">
        <v>37</v>
      </c>
      <c r="G268" s="312">
        <v>5</v>
      </c>
      <c r="H268" s="420">
        <v>77</v>
      </c>
      <c r="I268" s="520"/>
      <c r="J268" s="536"/>
      <c r="K268" s="551"/>
      <c r="L268" s="569"/>
      <c r="M268" s="580"/>
      <c r="N268" s="595"/>
      <c r="O268" s="617"/>
      <c r="P268" s="648"/>
      <c r="Q268" s="660"/>
      <c r="R268" s="196"/>
      <c r="S268" s="695"/>
      <c r="T268" s="93"/>
      <c r="U268" s="449">
        <f t="shared" si="45"/>
        <v>0</v>
      </c>
      <c r="V268" s="485"/>
      <c r="W268" s="283">
        <f>SUM(I268:P268,S268)*G268</f>
        <v>0</v>
      </c>
      <c r="X268" s="480"/>
      <c r="Y268" s="283">
        <f>SUM(I268:P268,S268)*D268</f>
        <v>0</v>
      </c>
      <c r="Z268" s="87"/>
      <c r="AA268" s="77"/>
    </row>
    <row r="269" spans="1:27" ht="11.25" customHeight="1" thickBot="1">
      <c r="A269" s="997"/>
      <c r="B269" s="244" t="s">
        <v>351</v>
      </c>
      <c r="C269" s="299">
        <v>5.81</v>
      </c>
      <c r="D269" s="291">
        <f t="shared" si="44"/>
        <v>2.6353695199999998</v>
      </c>
      <c r="E269" s="358" t="s">
        <v>354</v>
      </c>
      <c r="F269" s="358" t="s">
        <v>39</v>
      </c>
      <c r="G269" s="312">
        <v>5</v>
      </c>
      <c r="H269" s="420">
        <v>107</v>
      </c>
      <c r="I269" s="520"/>
      <c r="J269" s="536"/>
      <c r="K269" s="551"/>
      <c r="L269" s="569"/>
      <c r="M269" s="580"/>
      <c r="N269" s="595"/>
      <c r="O269" s="617"/>
      <c r="P269" s="648"/>
      <c r="Q269" s="660"/>
      <c r="R269" s="196"/>
      <c r="S269" s="695"/>
      <c r="T269" s="93"/>
      <c r="U269" s="449">
        <f t="shared" si="45"/>
        <v>0</v>
      </c>
      <c r="V269" s="485"/>
      <c r="W269" s="283">
        <f>SUM(I269:P269,S269)*G269</f>
        <v>0</v>
      </c>
      <c r="X269" s="480"/>
      <c r="Y269" s="283">
        <f>SUM(I269:P269,S269)*D269</f>
        <v>0</v>
      </c>
      <c r="Z269" s="87"/>
      <c r="AA269" s="77"/>
    </row>
    <row r="270" spans="1:27" ht="11.25" customHeight="1" thickBot="1">
      <c r="A270" s="997"/>
      <c r="B270" s="244" t="s">
        <v>351</v>
      </c>
      <c r="C270" s="299">
        <v>6.5</v>
      </c>
      <c r="D270" s="291">
        <f t="shared" si="44"/>
        <v>2.9483480000000002</v>
      </c>
      <c r="E270" s="358" t="s">
        <v>355</v>
      </c>
      <c r="F270" s="358" t="s">
        <v>41</v>
      </c>
      <c r="G270" s="312">
        <v>5</v>
      </c>
      <c r="H270" s="420">
        <v>128</v>
      </c>
      <c r="I270" s="520"/>
      <c r="J270" s="536"/>
      <c r="K270" s="551"/>
      <c r="L270" s="569"/>
      <c r="M270" s="580"/>
      <c r="N270" s="595"/>
      <c r="O270" s="617"/>
      <c r="P270" s="648"/>
      <c r="Q270" s="660"/>
      <c r="R270" s="196"/>
      <c r="S270" s="695"/>
      <c r="T270" s="93"/>
      <c r="U270" s="449">
        <f t="shared" si="45"/>
        <v>0</v>
      </c>
      <c r="V270" s="485"/>
      <c r="W270" s="283">
        <f>SUM(I270:P270,S270)*G270</f>
        <v>0</v>
      </c>
      <c r="X270" s="480"/>
      <c r="Y270" s="283">
        <f>SUM(I270:P270,S270)*D270</f>
        <v>0</v>
      </c>
      <c r="Z270" s="87"/>
      <c r="AA270" s="77"/>
    </row>
    <row r="271" spans="1:27" ht="11.25" customHeight="1" thickBot="1">
      <c r="A271" s="997"/>
      <c r="B271" s="244" t="s">
        <v>351</v>
      </c>
      <c r="C271" s="299">
        <v>9.3000000000000007</v>
      </c>
      <c r="D271" s="291">
        <f t="shared" si="44"/>
        <v>4.2184056000000005</v>
      </c>
      <c r="E271" s="358" t="s">
        <v>356</v>
      </c>
      <c r="F271" s="358" t="s">
        <v>57</v>
      </c>
      <c r="G271" s="312">
        <v>5</v>
      </c>
      <c r="H271" s="420">
        <v>165</v>
      </c>
      <c r="I271" s="520"/>
      <c r="J271" s="536"/>
      <c r="K271" s="551"/>
      <c r="L271" s="569"/>
      <c r="M271" s="580"/>
      <c r="N271" s="595"/>
      <c r="O271" s="617"/>
      <c r="P271" s="648"/>
      <c r="Q271" s="660"/>
      <c r="R271" s="196"/>
      <c r="S271" s="695"/>
      <c r="T271" s="93"/>
      <c r="U271" s="449">
        <f t="shared" si="45"/>
        <v>0</v>
      </c>
      <c r="V271" s="485"/>
      <c r="W271" s="283">
        <f>SUM(I271:P271,S271)*G271</f>
        <v>0</v>
      </c>
      <c r="X271" s="480"/>
      <c r="Y271" s="283">
        <f>SUM(I271:P271,S271)*D271</f>
        <v>0</v>
      </c>
      <c r="Z271" s="87"/>
      <c r="AA271" s="77"/>
    </row>
    <row r="272" spans="1:27" ht="11.25" customHeight="1" thickBot="1">
      <c r="A272" s="997"/>
      <c r="B272" s="244" t="s">
        <v>351</v>
      </c>
      <c r="C272" s="299">
        <v>3.12</v>
      </c>
      <c r="D272" s="291">
        <f t="shared" si="44"/>
        <v>1.4152070400000001</v>
      </c>
      <c r="E272" s="358" t="s">
        <v>357</v>
      </c>
      <c r="F272" s="358" t="s">
        <v>104</v>
      </c>
      <c r="G272" s="312">
        <v>1</v>
      </c>
      <c r="H272" s="420">
        <v>65</v>
      </c>
      <c r="I272" s="520"/>
      <c r="J272" s="536"/>
      <c r="K272" s="551"/>
      <c r="L272" s="569"/>
      <c r="M272" s="580"/>
      <c r="N272" s="595"/>
      <c r="O272" s="617"/>
      <c r="P272" s="648"/>
      <c r="Q272" s="660"/>
      <c r="R272" s="196"/>
      <c r="S272" s="695"/>
      <c r="T272" s="93"/>
      <c r="U272" s="449">
        <f t="shared" si="45"/>
        <v>0</v>
      </c>
      <c r="V272" s="485"/>
      <c r="W272" s="283">
        <f>SUM(I272:P272,S272)*G272</f>
        <v>0</v>
      </c>
      <c r="X272" s="480"/>
      <c r="Y272" s="283">
        <f>SUM(I272:P272,S272)*D272</f>
        <v>0</v>
      </c>
      <c r="Z272" s="87"/>
      <c r="AA272" s="77"/>
    </row>
    <row r="273" spans="1:27" ht="11.25" customHeight="1" thickBot="1">
      <c r="A273" s="997"/>
      <c r="B273" s="244" t="s">
        <v>351</v>
      </c>
      <c r="C273" s="299">
        <v>5.35</v>
      </c>
      <c r="D273" s="291">
        <f t="shared" si="44"/>
        <v>2.4267171999999997</v>
      </c>
      <c r="E273" s="358" t="s">
        <v>358</v>
      </c>
      <c r="F273" s="358" t="s">
        <v>104</v>
      </c>
      <c r="G273" s="312">
        <v>1</v>
      </c>
      <c r="H273" s="420">
        <v>97</v>
      </c>
      <c r="I273" s="520"/>
      <c r="J273" s="536"/>
      <c r="K273" s="551"/>
      <c r="L273" s="569"/>
      <c r="M273" s="580"/>
      <c r="N273" s="595"/>
      <c r="O273" s="617"/>
      <c r="P273" s="648"/>
      <c r="Q273" s="660"/>
      <c r="R273" s="196"/>
      <c r="S273" s="695"/>
      <c r="T273" s="93"/>
      <c r="U273" s="449">
        <f t="shared" si="45"/>
        <v>0</v>
      </c>
      <c r="V273" s="485"/>
      <c r="W273" s="283">
        <f>SUM(I273:P273,S273)*G273</f>
        <v>0</v>
      </c>
      <c r="X273" s="480"/>
      <c r="Y273" s="283">
        <f>SUM(I273:P273,S273)*D273</f>
        <v>0</v>
      </c>
      <c r="Z273" s="87"/>
      <c r="AA273" s="77"/>
    </row>
    <row r="274" spans="1:27" ht="11.25" customHeight="1" thickBot="1">
      <c r="A274" s="997"/>
      <c r="B274" s="244" t="s">
        <v>351</v>
      </c>
      <c r="C274" s="299">
        <v>6.34</v>
      </c>
      <c r="D274" s="291">
        <f t="shared" si="44"/>
        <v>2.8757732799999998</v>
      </c>
      <c r="E274" s="358" t="s">
        <v>359</v>
      </c>
      <c r="F274" s="358" t="s">
        <v>70</v>
      </c>
      <c r="G274" s="312">
        <v>1</v>
      </c>
      <c r="H274" s="420">
        <v>111</v>
      </c>
      <c r="I274" s="520"/>
      <c r="J274" s="536"/>
      <c r="K274" s="551"/>
      <c r="L274" s="569"/>
      <c r="M274" s="580"/>
      <c r="N274" s="595"/>
      <c r="O274" s="617"/>
      <c r="P274" s="648"/>
      <c r="Q274" s="660"/>
      <c r="R274" s="196"/>
      <c r="S274" s="695"/>
      <c r="T274" s="93"/>
      <c r="U274" s="449">
        <f t="shared" si="45"/>
        <v>0</v>
      </c>
      <c r="V274" s="485"/>
      <c r="W274" s="283">
        <f>SUM(I274:P274,S274)*G274</f>
        <v>0</v>
      </c>
      <c r="X274" s="480"/>
      <c r="Y274" s="283">
        <f>SUM(I274:P274,S274)*D274</f>
        <v>0</v>
      </c>
      <c r="Z274" s="87"/>
      <c r="AA274" s="77"/>
    </row>
    <row r="275" spans="1:27" ht="11.25" customHeight="1" thickBot="1">
      <c r="A275" s="997"/>
      <c r="B275" s="244" t="s">
        <v>351</v>
      </c>
      <c r="C275" s="299">
        <v>8.42</v>
      </c>
      <c r="D275" s="291">
        <f t="shared" si="44"/>
        <v>3.81924464</v>
      </c>
      <c r="E275" s="358" t="s">
        <v>360</v>
      </c>
      <c r="F275" s="358" t="s">
        <v>70</v>
      </c>
      <c r="G275" s="312">
        <v>1</v>
      </c>
      <c r="H275" s="420">
        <v>143</v>
      </c>
      <c r="I275" s="520"/>
      <c r="J275" s="536"/>
      <c r="K275" s="551"/>
      <c r="L275" s="569"/>
      <c r="M275" s="580"/>
      <c r="N275" s="595"/>
      <c r="O275" s="617"/>
      <c r="P275" s="648"/>
      <c r="Q275" s="660"/>
      <c r="R275" s="196"/>
      <c r="S275" s="695"/>
      <c r="T275" s="93"/>
      <c r="U275" s="449">
        <f t="shared" si="45"/>
        <v>0</v>
      </c>
      <c r="V275" s="485"/>
      <c r="W275" s="283">
        <f>SUM(I275:P275,S275)*G275</f>
        <v>0</v>
      </c>
      <c r="X275" s="480"/>
      <c r="Y275" s="283">
        <f>SUM(I275:P275,S275)*D275</f>
        <v>0</v>
      </c>
      <c r="Z275" s="87"/>
      <c r="AA275" s="77"/>
    </row>
    <row r="276" spans="1:27" ht="11.25" customHeight="1" thickBot="1">
      <c r="A276" s="997"/>
      <c r="B276" s="245" t="s">
        <v>351</v>
      </c>
      <c r="C276" s="295">
        <v>16.100000000000001</v>
      </c>
      <c r="D276" s="291">
        <f t="shared" si="44"/>
        <v>7.3028312000000009</v>
      </c>
      <c r="E276" s="359" t="s">
        <v>361</v>
      </c>
      <c r="F276" s="359" t="s">
        <v>82</v>
      </c>
      <c r="G276" s="313">
        <v>1</v>
      </c>
      <c r="H276" s="420">
        <v>244</v>
      </c>
      <c r="I276" s="521"/>
      <c r="J276" s="537"/>
      <c r="K276" s="552"/>
      <c r="L276" s="570"/>
      <c r="M276" s="581"/>
      <c r="N276" s="596"/>
      <c r="O276" s="618"/>
      <c r="P276" s="649"/>
      <c r="Q276" s="660"/>
      <c r="R276" s="197"/>
      <c r="S276" s="696"/>
      <c r="T276" s="93"/>
      <c r="U276" s="449">
        <f t="shared" si="45"/>
        <v>0</v>
      </c>
      <c r="V276" s="485"/>
      <c r="W276" s="283">
        <f>SUM(I276:P276,S276)*G276</f>
        <v>0</v>
      </c>
      <c r="X276" s="480"/>
      <c r="Y276" s="283">
        <f>SUM(I276:P276,S276)*D276</f>
        <v>0</v>
      </c>
      <c r="Z276" s="87"/>
      <c r="AA276" s="77"/>
    </row>
    <row r="277" spans="1:27" ht="11.25" customHeight="1" thickBot="1">
      <c r="A277" s="1042"/>
      <c r="B277" s="241" t="s">
        <v>362</v>
      </c>
      <c r="C277" s="296">
        <f>SUM(C267:C276)</f>
        <v>66.640000000000015</v>
      </c>
      <c r="D277" s="291">
        <f t="shared" si="44"/>
        <v>30.227370880000006</v>
      </c>
      <c r="E277" s="360" t="s">
        <v>363</v>
      </c>
      <c r="F277" s="360" t="s">
        <v>46</v>
      </c>
      <c r="G277" s="296">
        <f>SUM(G267:G276)</f>
        <v>35</v>
      </c>
      <c r="H277" s="420">
        <v>1205</v>
      </c>
      <c r="I277" s="522"/>
      <c r="J277" s="538"/>
      <c r="K277" s="553"/>
      <c r="L277" s="571"/>
      <c r="M277" s="582"/>
      <c r="N277" s="597"/>
      <c r="O277" s="619"/>
      <c r="P277" s="650"/>
      <c r="Q277" s="660"/>
      <c r="R277" s="194"/>
      <c r="S277" s="697"/>
      <c r="T277" s="93"/>
      <c r="U277" s="450">
        <f t="shared" si="45"/>
        <v>0</v>
      </c>
      <c r="V277" s="485"/>
      <c r="W277" s="502">
        <f>SUM(I277:P277,S277)*G277</f>
        <v>0</v>
      </c>
      <c r="X277" s="480"/>
      <c r="Y277" s="502">
        <f>SUM(I277:P277,S277)*D277</f>
        <v>0</v>
      </c>
      <c r="Z277" s="87"/>
      <c r="AA277" s="77"/>
    </row>
    <row r="278" spans="1:27" ht="11.25" customHeight="1" thickTop="1" thickBot="1">
      <c r="A278" s="88"/>
      <c r="B278" s="246"/>
      <c r="C278" s="297"/>
      <c r="D278" s="339"/>
      <c r="E278" s="246"/>
      <c r="F278" s="246"/>
      <c r="G278" s="246"/>
      <c r="H278" s="421"/>
      <c r="I278" s="198"/>
      <c r="J278" s="198"/>
      <c r="K278" s="198"/>
      <c r="L278" s="198"/>
      <c r="M278" s="198"/>
      <c r="N278" s="198"/>
      <c r="O278" s="615"/>
      <c r="P278" s="615"/>
      <c r="Q278" s="207"/>
      <c r="R278" s="225"/>
      <c r="S278" s="198"/>
      <c r="T278" s="17"/>
      <c r="U278" s="447"/>
      <c r="V278" s="484"/>
      <c r="W278" s="504"/>
      <c r="X278" s="484"/>
      <c r="Y278" s="504"/>
      <c r="Z278" s="77"/>
      <c r="AA278" s="77"/>
    </row>
    <row r="279" spans="1:27" ht="11.25" customHeight="1" thickTop="1" thickBot="1">
      <c r="A279" s="1041"/>
      <c r="B279" s="243" t="s">
        <v>364</v>
      </c>
      <c r="C279" s="311">
        <v>4.76</v>
      </c>
      <c r="D279" s="298">
        <f t="shared" ref="D279:D289" si="46">0.453592*C279</f>
        <v>2.1590979199999998</v>
      </c>
      <c r="E279" s="357" t="s">
        <v>365</v>
      </c>
      <c r="F279" s="357" t="s">
        <v>37</v>
      </c>
      <c r="G279" s="311">
        <v>10</v>
      </c>
      <c r="H279" s="420">
        <v>103</v>
      </c>
      <c r="I279" s="519"/>
      <c r="J279" s="535"/>
      <c r="K279" s="550"/>
      <c r="L279" s="568"/>
      <c r="M279" s="579"/>
      <c r="N279" s="594"/>
      <c r="O279" s="616"/>
      <c r="P279" s="647"/>
      <c r="Q279" s="660"/>
      <c r="R279" s="195"/>
      <c r="S279" s="694"/>
      <c r="T279" s="93"/>
      <c r="U279" s="448">
        <f t="shared" ref="U279:U289" si="47">SUM(I279:P279,S279)*H279</f>
        <v>0</v>
      </c>
      <c r="V279" s="485"/>
      <c r="W279" s="501">
        <f>SUM(I279:P279,S279)*G279</f>
        <v>0</v>
      </c>
      <c r="X279" s="480"/>
      <c r="Y279" s="501">
        <f>SUM(I279:P279,S279)*D279</f>
        <v>0</v>
      </c>
      <c r="Z279" s="87"/>
      <c r="AA279" s="77"/>
    </row>
    <row r="280" spans="1:27" ht="11.25" customHeight="1" thickBot="1">
      <c r="A280" s="997"/>
      <c r="B280" s="244" t="s">
        <v>364</v>
      </c>
      <c r="C280" s="312">
        <v>3.43</v>
      </c>
      <c r="D280" s="291">
        <f t="shared" si="46"/>
        <v>1.5558205600000001</v>
      </c>
      <c r="E280" s="358" t="s">
        <v>366</v>
      </c>
      <c r="F280" s="358" t="s">
        <v>227</v>
      </c>
      <c r="G280" s="312">
        <v>5</v>
      </c>
      <c r="H280" s="420">
        <v>75</v>
      </c>
      <c r="I280" s="520"/>
      <c r="J280" s="536"/>
      <c r="K280" s="551"/>
      <c r="L280" s="569"/>
      <c r="M280" s="580"/>
      <c r="N280" s="595"/>
      <c r="O280" s="617"/>
      <c r="P280" s="648"/>
      <c r="Q280" s="660"/>
      <c r="R280" s="196"/>
      <c r="S280" s="695"/>
      <c r="T280" s="93"/>
      <c r="U280" s="449">
        <f t="shared" si="47"/>
        <v>0</v>
      </c>
      <c r="V280" s="485"/>
      <c r="W280" s="283">
        <f>SUM(I280:P280,S280)*G280</f>
        <v>0</v>
      </c>
      <c r="X280" s="480"/>
      <c r="Y280" s="283">
        <f>SUM(I280:P280,S280)*D280</f>
        <v>0</v>
      </c>
      <c r="Z280" s="87"/>
      <c r="AA280" s="77"/>
    </row>
    <row r="281" spans="1:27" ht="11.25" customHeight="1" thickBot="1">
      <c r="A281" s="997"/>
      <c r="B281" s="244" t="s">
        <v>364</v>
      </c>
      <c r="C281" s="312">
        <v>8.08</v>
      </c>
      <c r="D281" s="291">
        <f t="shared" si="46"/>
        <v>3.6650233600000002</v>
      </c>
      <c r="E281" s="358" t="s">
        <v>367</v>
      </c>
      <c r="F281" s="358" t="s">
        <v>41</v>
      </c>
      <c r="G281" s="312">
        <v>5</v>
      </c>
      <c r="H281" s="420">
        <v>137</v>
      </c>
      <c r="I281" s="520"/>
      <c r="J281" s="536"/>
      <c r="K281" s="551"/>
      <c r="L281" s="569"/>
      <c r="M281" s="580"/>
      <c r="N281" s="595"/>
      <c r="O281" s="617"/>
      <c r="P281" s="648"/>
      <c r="Q281" s="660"/>
      <c r="R281" s="196"/>
      <c r="S281" s="695"/>
      <c r="T281" s="93"/>
      <c r="U281" s="449">
        <f t="shared" si="47"/>
        <v>0</v>
      </c>
      <c r="V281" s="485"/>
      <c r="W281" s="283">
        <f>SUM(I281:P281,S281)*G281</f>
        <v>0</v>
      </c>
      <c r="X281" s="480"/>
      <c r="Y281" s="283">
        <f>SUM(I281:P281,S281)*D281</f>
        <v>0</v>
      </c>
      <c r="Z281" s="87"/>
      <c r="AA281" s="77"/>
    </row>
    <row r="282" spans="1:27" ht="11.25" customHeight="1" thickBot="1">
      <c r="A282" s="997"/>
      <c r="B282" s="244" t="s">
        <v>364</v>
      </c>
      <c r="C282" s="312">
        <v>8.35</v>
      </c>
      <c r="D282" s="291">
        <f t="shared" si="46"/>
        <v>3.7874931999999997</v>
      </c>
      <c r="E282" s="358" t="s">
        <v>368</v>
      </c>
      <c r="F282" s="358" t="s">
        <v>369</v>
      </c>
      <c r="G282" s="312">
        <v>5</v>
      </c>
      <c r="H282" s="420">
        <v>148</v>
      </c>
      <c r="I282" s="520"/>
      <c r="J282" s="536"/>
      <c r="K282" s="551"/>
      <c r="L282" s="569"/>
      <c r="M282" s="580"/>
      <c r="N282" s="595"/>
      <c r="O282" s="617"/>
      <c r="P282" s="648"/>
      <c r="Q282" s="660"/>
      <c r="R282" s="196"/>
      <c r="S282" s="695"/>
      <c r="T282" s="93"/>
      <c r="U282" s="449">
        <f t="shared" si="47"/>
        <v>0</v>
      </c>
      <c r="V282" s="485"/>
      <c r="W282" s="283">
        <f>SUM(I282:P282,S282)*G282</f>
        <v>0</v>
      </c>
      <c r="X282" s="480"/>
      <c r="Y282" s="283">
        <f>SUM(I282:P282,S282)*D282</f>
        <v>0</v>
      </c>
      <c r="Z282" s="87"/>
      <c r="AA282" s="77"/>
    </row>
    <row r="283" spans="1:27" ht="11.25" customHeight="1" thickBot="1">
      <c r="A283" s="997"/>
      <c r="B283" s="244" t="s">
        <v>364</v>
      </c>
      <c r="C283" s="312">
        <v>9.85</v>
      </c>
      <c r="D283" s="291">
        <f t="shared" si="46"/>
        <v>4.4678811999999999</v>
      </c>
      <c r="E283" s="358" t="s">
        <v>370</v>
      </c>
      <c r="F283" s="358" t="s">
        <v>57</v>
      </c>
      <c r="G283" s="312">
        <v>5</v>
      </c>
      <c r="H283" s="420">
        <v>159</v>
      </c>
      <c r="I283" s="520"/>
      <c r="J283" s="536"/>
      <c r="K283" s="551"/>
      <c r="L283" s="569"/>
      <c r="M283" s="580"/>
      <c r="N283" s="595"/>
      <c r="O283" s="617"/>
      <c r="P283" s="648"/>
      <c r="Q283" s="660"/>
      <c r="R283" s="196"/>
      <c r="S283" s="695"/>
      <c r="T283" s="93"/>
      <c r="U283" s="449">
        <f t="shared" si="47"/>
        <v>0</v>
      </c>
      <c r="V283" s="485"/>
      <c r="W283" s="283">
        <f>SUM(I283:P283,S283)*G283</f>
        <v>0</v>
      </c>
      <c r="X283" s="480"/>
      <c r="Y283" s="283">
        <f>SUM(I283:P283,S283)*D283</f>
        <v>0</v>
      </c>
      <c r="Z283" s="87"/>
      <c r="AA283" s="77"/>
    </row>
    <row r="284" spans="1:27" ht="11.25" customHeight="1" thickBot="1">
      <c r="A284" s="997"/>
      <c r="B284" s="244" t="s">
        <v>364</v>
      </c>
      <c r="C284" s="312">
        <v>11.01</v>
      </c>
      <c r="D284" s="291">
        <f t="shared" si="46"/>
        <v>4.9940479199999999</v>
      </c>
      <c r="E284" s="358" t="s">
        <v>371</v>
      </c>
      <c r="F284" s="358" t="s">
        <v>372</v>
      </c>
      <c r="G284" s="312">
        <v>1</v>
      </c>
      <c r="H284" s="420">
        <v>188</v>
      </c>
      <c r="I284" s="520"/>
      <c r="J284" s="536"/>
      <c r="K284" s="551"/>
      <c r="L284" s="569"/>
      <c r="M284" s="580"/>
      <c r="N284" s="595"/>
      <c r="O284" s="617"/>
      <c r="P284" s="648"/>
      <c r="Q284" s="660"/>
      <c r="R284" s="196"/>
      <c r="S284" s="695"/>
      <c r="T284" s="93"/>
      <c r="U284" s="449">
        <f t="shared" si="47"/>
        <v>0</v>
      </c>
      <c r="V284" s="485"/>
      <c r="W284" s="283">
        <f>SUM(I284:P284,S284)*G284</f>
        <v>0</v>
      </c>
      <c r="X284" s="480"/>
      <c r="Y284" s="283">
        <f>SUM(I284:P284,S284)*D284</f>
        <v>0</v>
      </c>
      <c r="Z284" s="87"/>
      <c r="AA284" s="77"/>
    </row>
    <row r="285" spans="1:27" ht="11.25" customHeight="1" thickBot="1">
      <c r="A285" s="997"/>
      <c r="B285" s="244" t="s">
        <v>364</v>
      </c>
      <c r="C285" s="312">
        <v>3.73</v>
      </c>
      <c r="D285" s="291">
        <f t="shared" si="46"/>
        <v>1.69189816</v>
      </c>
      <c r="E285" s="358" t="s">
        <v>373</v>
      </c>
      <c r="F285" s="358" t="s">
        <v>104</v>
      </c>
      <c r="G285" s="312">
        <v>1</v>
      </c>
      <c r="H285" s="420">
        <v>73</v>
      </c>
      <c r="I285" s="520"/>
      <c r="J285" s="536"/>
      <c r="K285" s="551"/>
      <c r="L285" s="569"/>
      <c r="M285" s="580"/>
      <c r="N285" s="595"/>
      <c r="O285" s="617"/>
      <c r="P285" s="648"/>
      <c r="Q285" s="660"/>
      <c r="R285" s="196"/>
      <c r="S285" s="695"/>
      <c r="T285" s="93"/>
      <c r="U285" s="449">
        <f t="shared" si="47"/>
        <v>0</v>
      </c>
      <c r="V285" s="485"/>
      <c r="W285" s="283">
        <f>SUM(I285:P285,S285)*G285</f>
        <v>0</v>
      </c>
      <c r="X285" s="480"/>
      <c r="Y285" s="283">
        <f>SUM(I285:P285,S285)*D285</f>
        <v>0</v>
      </c>
      <c r="Z285" s="87"/>
      <c r="AA285" s="77"/>
    </row>
    <row r="286" spans="1:27" ht="11.25" customHeight="1" thickBot="1">
      <c r="A286" s="997"/>
      <c r="B286" s="244" t="s">
        <v>364</v>
      </c>
      <c r="C286" s="312">
        <v>3.49</v>
      </c>
      <c r="D286" s="291">
        <f t="shared" si="46"/>
        <v>1.5830360800000001</v>
      </c>
      <c r="E286" s="358" t="s">
        <v>374</v>
      </c>
      <c r="F286" s="358" t="s">
        <v>68</v>
      </c>
      <c r="G286" s="312">
        <v>1</v>
      </c>
      <c r="H286" s="420">
        <v>71</v>
      </c>
      <c r="I286" s="520"/>
      <c r="J286" s="536"/>
      <c r="K286" s="551"/>
      <c r="L286" s="569"/>
      <c r="M286" s="580"/>
      <c r="N286" s="595"/>
      <c r="O286" s="617"/>
      <c r="P286" s="648"/>
      <c r="Q286" s="660"/>
      <c r="R286" s="196"/>
      <c r="S286" s="695"/>
      <c r="T286" s="93"/>
      <c r="U286" s="449">
        <f t="shared" si="47"/>
        <v>0</v>
      </c>
      <c r="V286" s="485"/>
      <c r="W286" s="283">
        <f>SUM(I286:P286,S286)*G286</f>
        <v>0</v>
      </c>
      <c r="X286" s="480"/>
      <c r="Y286" s="283">
        <f>SUM(I286:P286,S286)*D286</f>
        <v>0</v>
      </c>
      <c r="Z286" s="87"/>
      <c r="AA286" s="77"/>
    </row>
    <row r="287" spans="1:27" ht="11.25" customHeight="1" thickBot="1">
      <c r="A287" s="997"/>
      <c r="B287" s="244" t="s">
        <v>364</v>
      </c>
      <c r="C287" s="312">
        <v>8.06</v>
      </c>
      <c r="D287" s="291">
        <f t="shared" si="46"/>
        <v>3.6559515200000003</v>
      </c>
      <c r="E287" s="358" t="s">
        <v>375</v>
      </c>
      <c r="F287" s="358" t="s">
        <v>70</v>
      </c>
      <c r="G287" s="312">
        <v>1</v>
      </c>
      <c r="H287" s="420">
        <v>133</v>
      </c>
      <c r="I287" s="520"/>
      <c r="J287" s="536"/>
      <c r="K287" s="551"/>
      <c r="L287" s="569"/>
      <c r="M287" s="580"/>
      <c r="N287" s="595"/>
      <c r="O287" s="617"/>
      <c r="P287" s="648"/>
      <c r="Q287" s="660"/>
      <c r="R287" s="196"/>
      <c r="S287" s="695"/>
      <c r="T287" s="93"/>
      <c r="U287" s="449">
        <f t="shared" si="47"/>
        <v>0</v>
      </c>
      <c r="V287" s="485"/>
      <c r="W287" s="283">
        <f>SUM(I287:P287,S287)*G287</f>
        <v>0</v>
      </c>
      <c r="X287" s="480"/>
      <c r="Y287" s="283">
        <f>SUM(I287:P287,S287)*D287</f>
        <v>0</v>
      </c>
      <c r="Z287" s="87"/>
      <c r="AA287" s="77"/>
    </row>
    <row r="288" spans="1:27" ht="11.25" customHeight="1" thickBot="1">
      <c r="A288" s="997"/>
      <c r="B288" s="245" t="s">
        <v>364</v>
      </c>
      <c r="C288" s="313">
        <v>9.5500000000000007</v>
      </c>
      <c r="D288" s="291">
        <f t="shared" si="46"/>
        <v>4.3318036000000006</v>
      </c>
      <c r="E288" s="359" t="s">
        <v>376</v>
      </c>
      <c r="F288" s="359" t="s">
        <v>82</v>
      </c>
      <c r="G288" s="313">
        <v>1</v>
      </c>
      <c r="H288" s="420">
        <v>157</v>
      </c>
      <c r="I288" s="521"/>
      <c r="J288" s="537"/>
      <c r="K288" s="552"/>
      <c r="L288" s="570"/>
      <c r="M288" s="581"/>
      <c r="N288" s="596"/>
      <c r="O288" s="618"/>
      <c r="P288" s="649"/>
      <c r="Q288" s="660"/>
      <c r="R288" s="197"/>
      <c r="S288" s="696"/>
      <c r="T288" s="93"/>
      <c r="U288" s="449">
        <f t="shared" si="47"/>
        <v>0</v>
      </c>
      <c r="V288" s="485"/>
      <c r="W288" s="283">
        <f>SUM(I288:P288,S288)*G288</f>
        <v>0</v>
      </c>
      <c r="X288" s="480"/>
      <c r="Y288" s="283">
        <f>SUM(I288:P288,S288)*D288</f>
        <v>0</v>
      </c>
      <c r="Z288" s="87"/>
      <c r="AA288" s="77"/>
    </row>
    <row r="289" spans="1:27" ht="11.25" customHeight="1" thickBot="1">
      <c r="A289" s="1042"/>
      <c r="B289" s="241" t="s">
        <v>377</v>
      </c>
      <c r="C289" s="314">
        <f>SUM(C279:C288)</f>
        <v>70.31</v>
      </c>
      <c r="D289" s="291">
        <f t="shared" si="46"/>
        <v>31.892053520000001</v>
      </c>
      <c r="E289" s="356" t="s">
        <v>378</v>
      </c>
      <c r="F289" s="356" t="s">
        <v>46</v>
      </c>
      <c r="G289" s="314">
        <f>SUM(G279:G288)</f>
        <v>35</v>
      </c>
      <c r="H289" s="420">
        <v>1244</v>
      </c>
      <c r="I289" s="522"/>
      <c r="J289" s="538"/>
      <c r="K289" s="553"/>
      <c r="L289" s="571"/>
      <c r="M289" s="582"/>
      <c r="N289" s="597"/>
      <c r="O289" s="619"/>
      <c r="P289" s="650"/>
      <c r="Q289" s="660"/>
      <c r="R289" s="194"/>
      <c r="S289" s="697"/>
      <c r="T289" s="93"/>
      <c r="U289" s="450">
        <f t="shared" si="47"/>
        <v>0</v>
      </c>
      <c r="V289" s="485"/>
      <c r="W289" s="502">
        <f>SUM(I289:P289,S289)*G289</f>
        <v>0</v>
      </c>
      <c r="X289" s="480"/>
      <c r="Y289" s="502">
        <f>SUM(I289:P289,S289)*D289</f>
        <v>0</v>
      </c>
      <c r="Z289" s="87"/>
      <c r="AA289" s="77"/>
    </row>
    <row r="290" spans="1:27" ht="11.25" customHeight="1" thickTop="1" thickBot="1">
      <c r="A290" s="97"/>
      <c r="B290" s="246"/>
      <c r="C290" s="246"/>
      <c r="D290" s="346"/>
      <c r="E290" s="246"/>
      <c r="F290" s="246"/>
      <c r="G290" s="246"/>
      <c r="H290" s="428"/>
      <c r="I290" s="198"/>
      <c r="J290" s="198"/>
      <c r="K290" s="198"/>
      <c r="L290" s="198"/>
      <c r="M290" s="198"/>
      <c r="N290" s="198"/>
      <c r="O290" s="615"/>
      <c r="P290" s="615"/>
      <c r="Q290" s="207"/>
      <c r="R290" s="225"/>
      <c r="S290" s="198"/>
      <c r="T290" s="17"/>
      <c r="U290" s="447"/>
      <c r="V290" s="484"/>
      <c r="W290" s="504"/>
      <c r="X290" s="484"/>
      <c r="Y290" s="504"/>
      <c r="Z290" s="77"/>
      <c r="AA290" s="77"/>
    </row>
    <row r="291" spans="1:27" ht="11.25" customHeight="1" thickTop="1" thickBot="1">
      <c r="A291" s="1045"/>
      <c r="B291" s="243" t="s">
        <v>379</v>
      </c>
      <c r="C291" s="311">
        <v>2.84</v>
      </c>
      <c r="D291" s="298">
        <f t="shared" ref="D291:D300" si="48">0.453592*C291</f>
        <v>1.28820128</v>
      </c>
      <c r="E291" s="357" t="s">
        <v>380</v>
      </c>
      <c r="F291" s="357" t="s">
        <v>37</v>
      </c>
      <c r="G291" s="311">
        <v>10</v>
      </c>
      <c r="H291" s="420">
        <v>67</v>
      </c>
      <c r="I291" s="519"/>
      <c r="J291" s="535"/>
      <c r="K291" s="550"/>
      <c r="L291" s="568"/>
      <c r="M291" s="579"/>
      <c r="N291" s="594"/>
      <c r="O291" s="616"/>
      <c r="P291" s="647"/>
      <c r="Q291" s="660"/>
      <c r="R291" s="195"/>
      <c r="S291" s="694"/>
      <c r="T291" s="93"/>
      <c r="U291" s="448">
        <f t="shared" ref="U291:U300" si="49">SUM(I291:P291,S291)*H291</f>
        <v>0</v>
      </c>
      <c r="V291" s="485"/>
      <c r="W291" s="501">
        <f>SUM(I291:P291,S291)*G291</f>
        <v>0</v>
      </c>
      <c r="X291" s="480"/>
      <c r="Y291" s="501">
        <f>SUM(I291:P291,S291)*D291</f>
        <v>0</v>
      </c>
      <c r="Z291" s="87"/>
      <c r="AA291" s="77"/>
    </row>
    <row r="292" spans="1:27" ht="11.25" customHeight="1" thickBot="1">
      <c r="A292" s="1044"/>
      <c r="B292" s="244" t="s">
        <v>379</v>
      </c>
      <c r="C292" s="312">
        <v>4.25</v>
      </c>
      <c r="D292" s="291">
        <f t="shared" si="48"/>
        <v>1.9277660000000001</v>
      </c>
      <c r="E292" s="358" t="s">
        <v>381</v>
      </c>
      <c r="F292" s="358" t="s">
        <v>227</v>
      </c>
      <c r="G292" s="312">
        <v>5</v>
      </c>
      <c r="H292" s="420">
        <v>85</v>
      </c>
      <c r="I292" s="520"/>
      <c r="J292" s="536"/>
      <c r="K292" s="551"/>
      <c r="L292" s="569"/>
      <c r="M292" s="580"/>
      <c r="N292" s="595"/>
      <c r="O292" s="617"/>
      <c r="P292" s="648"/>
      <c r="Q292" s="660"/>
      <c r="R292" s="196"/>
      <c r="S292" s="695"/>
      <c r="T292" s="93"/>
      <c r="U292" s="449">
        <f t="shared" si="49"/>
        <v>0</v>
      </c>
      <c r="V292" s="485"/>
      <c r="W292" s="283">
        <f>SUM(I292:P292,S292)*G292</f>
        <v>0</v>
      </c>
      <c r="X292" s="480"/>
      <c r="Y292" s="283">
        <f>SUM(I292:P292,S292)*D292</f>
        <v>0</v>
      </c>
      <c r="Z292" s="87"/>
      <c r="AA292" s="77"/>
    </row>
    <row r="293" spans="1:27" ht="11.25" customHeight="1" thickBot="1">
      <c r="A293" s="997"/>
      <c r="B293" s="244" t="s">
        <v>379</v>
      </c>
      <c r="C293" s="312">
        <v>6.83</v>
      </c>
      <c r="D293" s="291">
        <f t="shared" si="48"/>
        <v>3.0980333600000001</v>
      </c>
      <c r="E293" s="358" t="s">
        <v>382</v>
      </c>
      <c r="F293" s="358" t="s">
        <v>41</v>
      </c>
      <c r="G293" s="312">
        <v>5</v>
      </c>
      <c r="H293" s="420">
        <v>132</v>
      </c>
      <c r="I293" s="520"/>
      <c r="J293" s="536"/>
      <c r="K293" s="551"/>
      <c r="L293" s="569"/>
      <c r="M293" s="580"/>
      <c r="N293" s="595"/>
      <c r="O293" s="617"/>
      <c r="P293" s="648"/>
      <c r="Q293" s="660"/>
      <c r="R293" s="196"/>
      <c r="S293" s="695"/>
      <c r="T293" s="93"/>
      <c r="U293" s="449">
        <f t="shared" si="49"/>
        <v>0</v>
      </c>
      <c r="V293" s="485"/>
      <c r="W293" s="283">
        <f>SUM(I293:P293,S293)*G293</f>
        <v>0</v>
      </c>
      <c r="X293" s="480"/>
      <c r="Y293" s="283">
        <f>SUM(I293:P293,S293)*D293</f>
        <v>0</v>
      </c>
      <c r="Z293" s="87"/>
      <c r="AA293" s="77"/>
    </row>
    <row r="294" spans="1:27" ht="11.25" customHeight="1" thickBot="1">
      <c r="A294" s="997"/>
      <c r="B294" s="244" t="s">
        <v>379</v>
      </c>
      <c r="C294" s="312">
        <v>12.15</v>
      </c>
      <c r="D294" s="291">
        <f t="shared" si="48"/>
        <v>5.5111428</v>
      </c>
      <c r="E294" s="358" t="s">
        <v>383</v>
      </c>
      <c r="F294" s="358" t="s">
        <v>384</v>
      </c>
      <c r="G294" s="312">
        <v>5</v>
      </c>
      <c r="H294" s="420">
        <v>203</v>
      </c>
      <c r="I294" s="520"/>
      <c r="J294" s="536"/>
      <c r="K294" s="551"/>
      <c r="L294" s="569"/>
      <c r="M294" s="580"/>
      <c r="N294" s="595"/>
      <c r="O294" s="617"/>
      <c r="P294" s="648"/>
      <c r="Q294" s="660"/>
      <c r="R294" s="196"/>
      <c r="S294" s="695"/>
      <c r="T294" s="93"/>
      <c r="U294" s="449">
        <f t="shared" si="49"/>
        <v>0</v>
      </c>
      <c r="V294" s="485"/>
      <c r="W294" s="283">
        <f>SUM(I294:P294,S294)*G294</f>
        <v>0</v>
      </c>
      <c r="X294" s="480"/>
      <c r="Y294" s="283">
        <f>SUM(I294:P294,S294)*D294</f>
        <v>0</v>
      </c>
      <c r="Z294" s="87"/>
      <c r="AA294" s="77"/>
    </row>
    <row r="295" spans="1:27" ht="11.25" customHeight="1" thickBot="1">
      <c r="A295" s="997"/>
      <c r="B295" s="244" t="s">
        <v>379</v>
      </c>
      <c r="C295" s="312">
        <v>3.4</v>
      </c>
      <c r="D295" s="291">
        <f t="shared" si="48"/>
        <v>1.5422127999999999</v>
      </c>
      <c r="E295" s="358" t="s">
        <v>385</v>
      </c>
      <c r="F295" s="358" t="s">
        <v>104</v>
      </c>
      <c r="G295" s="312">
        <v>1</v>
      </c>
      <c r="H295" s="420">
        <v>69</v>
      </c>
      <c r="I295" s="520"/>
      <c r="J295" s="536"/>
      <c r="K295" s="551"/>
      <c r="L295" s="569"/>
      <c r="M295" s="580"/>
      <c r="N295" s="595"/>
      <c r="O295" s="617"/>
      <c r="P295" s="648"/>
      <c r="Q295" s="660"/>
      <c r="R295" s="196"/>
      <c r="S295" s="695"/>
      <c r="T295" s="93"/>
      <c r="U295" s="449">
        <f t="shared" si="49"/>
        <v>0</v>
      </c>
      <c r="V295" s="485"/>
      <c r="W295" s="283">
        <f>SUM(I295:P295,S295)*G295</f>
        <v>0</v>
      </c>
      <c r="X295" s="480"/>
      <c r="Y295" s="283">
        <f>SUM(I295:P295,S295)*D295</f>
        <v>0</v>
      </c>
      <c r="Z295" s="87"/>
      <c r="AA295" s="77"/>
    </row>
    <row r="296" spans="1:27" ht="11.25" customHeight="1" thickBot="1">
      <c r="A296" s="997"/>
      <c r="B296" s="244" t="s">
        <v>379</v>
      </c>
      <c r="C296" s="312">
        <v>5.07</v>
      </c>
      <c r="D296" s="291">
        <f t="shared" si="48"/>
        <v>2.2997114400000003</v>
      </c>
      <c r="E296" s="358" t="s">
        <v>386</v>
      </c>
      <c r="F296" s="358" t="s">
        <v>68</v>
      </c>
      <c r="G296" s="312">
        <v>1</v>
      </c>
      <c r="H296" s="420">
        <v>93</v>
      </c>
      <c r="I296" s="520"/>
      <c r="J296" s="536"/>
      <c r="K296" s="551"/>
      <c r="L296" s="569"/>
      <c r="M296" s="580"/>
      <c r="N296" s="595"/>
      <c r="O296" s="617"/>
      <c r="P296" s="648"/>
      <c r="Q296" s="660"/>
      <c r="R296" s="196"/>
      <c r="S296" s="695"/>
      <c r="T296" s="93"/>
      <c r="U296" s="449">
        <f t="shared" si="49"/>
        <v>0</v>
      </c>
      <c r="V296" s="485"/>
      <c r="W296" s="283">
        <f>SUM(I296:P296,S296)*G296</f>
        <v>0</v>
      </c>
      <c r="X296" s="480"/>
      <c r="Y296" s="283">
        <f>SUM(I296:P296,S296)*D296</f>
        <v>0</v>
      </c>
      <c r="Z296" s="87"/>
      <c r="AA296" s="77"/>
    </row>
    <row r="297" spans="1:27" ht="11.25" customHeight="1" thickBot="1">
      <c r="A297" s="997"/>
      <c r="B297" s="244" t="s">
        <v>379</v>
      </c>
      <c r="C297" s="312">
        <v>6.73</v>
      </c>
      <c r="D297" s="291">
        <f t="shared" si="48"/>
        <v>3.05267416</v>
      </c>
      <c r="E297" s="358" t="s">
        <v>387</v>
      </c>
      <c r="F297" s="358" t="s">
        <v>70</v>
      </c>
      <c r="G297" s="312">
        <v>1</v>
      </c>
      <c r="H297" s="420">
        <v>116</v>
      </c>
      <c r="I297" s="520"/>
      <c r="J297" s="536"/>
      <c r="K297" s="551"/>
      <c r="L297" s="569"/>
      <c r="M297" s="580"/>
      <c r="N297" s="595"/>
      <c r="O297" s="617"/>
      <c r="P297" s="648"/>
      <c r="Q297" s="660"/>
      <c r="R297" s="196"/>
      <c r="S297" s="695"/>
      <c r="T297" s="93"/>
      <c r="U297" s="449">
        <f t="shared" si="49"/>
        <v>0</v>
      </c>
      <c r="V297" s="485"/>
      <c r="W297" s="283">
        <f>SUM(I297:P297,S297)*G297</f>
        <v>0</v>
      </c>
      <c r="X297" s="480"/>
      <c r="Y297" s="283">
        <f>SUM(I297:P297,S297)*D297</f>
        <v>0</v>
      </c>
      <c r="Z297" s="87"/>
      <c r="AA297" s="77"/>
    </row>
    <row r="298" spans="1:27" ht="11.25" customHeight="1" thickBot="1">
      <c r="A298" s="997"/>
      <c r="B298" s="244" t="s">
        <v>379</v>
      </c>
      <c r="C298" s="312">
        <v>10.19</v>
      </c>
      <c r="D298" s="291">
        <f t="shared" si="48"/>
        <v>4.6221024799999997</v>
      </c>
      <c r="E298" s="358" t="s">
        <v>388</v>
      </c>
      <c r="F298" s="358" t="s">
        <v>82</v>
      </c>
      <c r="G298" s="312">
        <v>1</v>
      </c>
      <c r="H298" s="420">
        <v>165</v>
      </c>
      <c r="I298" s="520"/>
      <c r="J298" s="536"/>
      <c r="K298" s="551"/>
      <c r="L298" s="569"/>
      <c r="M298" s="580"/>
      <c r="N298" s="595"/>
      <c r="O298" s="617"/>
      <c r="P298" s="648"/>
      <c r="Q298" s="660"/>
      <c r="R298" s="196"/>
      <c r="S298" s="695"/>
      <c r="T298" s="93"/>
      <c r="U298" s="449">
        <f t="shared" si="49"/>
        <v>0</v>
      </c>
      <c r="V298" s="485"/>
      <c r="W298" s="283">
        <f>SUM(I298:P298,S298)*G298</f>
        <v>0</v>
      </c>
      <c r="X298" s="480"/>
      <c r="Y298" s="283">
        <f>SUM(I298:P298,S298)*D298</f>
        <v>0</v>
      </c>
      <c r="Z298" s="87"/>
      <c r="AA298" s="77"/>
    </row>
    <row r="299" spans="1:27" ht="11.25" customHeight="1" thickBot="1">
      <c r="A299" s="997"/>
      <c r="B299" s="245" t="s">
        <v>379</v>
      </c>
      <c r="C299" s="313">
        <v>22.6</v>
      </c>
      <c r="D299" s="291">
        <f t="shared" si="48"/>
        <v>10.251179200000001</v>
      </c>
      <c r="E299" s="359" t="s">
        <v>389</v>
      </c>
      <c r="F299" s="359" t="s">
        <v>84</v>
      </c>
      <c r="G299" s="313">
        <v>1</v>
      </c>
      <c r="H299" s="420">
        <v>444</v>
      </c>
      <c r="I299" s="521"/>
      <c r="J299" s="537"/>
      <c r="K299" s="552"/>
      <c r="L299" s="570"/>
      <c r="M299" s="581"/>
      <c r="N299" s="596"/>
      <c r="O299" s="618"/>
      <c r="P299" s="649"/>
      <c r="Q299" s="660"/>
      <c r="R299" s="197"/>
      <c r="S299" s="696"/>
      <c r="T299" s="93"/>
      <c r="U299" s="449">
        <f t="shared" si="49"/>
        <v>0</v>
      </c>
      <c r="V299" s="485"/>
      <c r="W299" s="283">
        <f>SUM(I299:P299,S299)*G299</f>
        <v>0</v>
      </c>
      <c r="X299" s="480"/>
      <c r="Y299" s="283">
        <f>SUM(I299:P299,S299)*D299</f>
        <v>0</v>
      </c>
      <c r="Z299" s="87"/>
      <c r="AA299" s="77"/>
    </row>
    <row r="300" spans="1:27" ht="11.25" customHeight="1" thickBot="1">
      <c r="A300" s="1042"/>
      <c r="B300" s="241" t="s">
        <v>390</v>
      </c>
      <c r="C300" s="314">
        <f>SUM(C291:C299)</f>
        <v>74.06</v>
      </c>
      <c r="D300" s="291">
        <f t="shared" si="48"/>
        <v>33.593023520000003</v>
      </c>
      <c r="E300" s="356" t="s">
        <v>391</v>
      </c>
      <c r="F300" s="356" t="s">
        <v>46</v>
      </c>
      <c r="G300" s="314">
        <f>SUM(G291:G299)</f>
        <v>30</v>
      </c>
      <c r="H300" s="420">
        <v>1375</v>
      </c>
      <c r="I300" s="522"/>
      <c r="J300" s="538"/>
      <c r="K300" s="553"/>
      <c r="L300" s="571"/>
      <c r="M300" s="582"/>
      <c r="N300" s="597"/>
      <c r="O300" s="619"/>
      <c r="P300" s="650"/>
      <c r="Q300" s="660"/>
      <c r="R300" s="194"/>
      <c r="S300" s="697"/>
      <c r="T300" s="93"/>
      <c r="U300" s="450">
        <f t="shared" si="49"/>
        <v>0</v>
      </c>
      <c r="V300" s="485"/>
      <c r="W300" s="502">
        <f>SUM(I300:P300,S300)*G300</f>
        <v>0</v>
      </c>
      <c r="X300" s="480"/>
      <c r="Y300" s="502">
        <f>SUM(I300:P300,S300)*D300</f>
        <v>0</v>
      </c>
      <c r="Z300" s="87"/>
      <c r="AA300" s="77"/>
    </row>
    <row r="301" spans="1:27" ht="11.25" customHeight="1" thickTop="1" thickBot="1">
      <c r="A301" s="97"/>
      <c r="B301" s="246"/>
      <c r="C301" s="246"/>
      <c r="D301" s="346"/>
      <c r="E301" s="246"/>
      <c r="F301" s="246"/>
      <c r="G301" s="246"/>
      <c r="H301" s="428"/>
      <c r="I301" s="198"/>
      <c r="J301" s="198"/>
      <c r="K301" s="198"/>
      <c r="L301" s="198"/>
      <c r="M301" s="198"/>
      <c r="N301" s="198"/>
      <c r="O301" s="615"/>
      <c r="P301" s="615"/>
      <c r="Q301" s="207"/>
      <c r="R301" s="225"/>
      <c r="S301" s="198"/>
      <c r="T301" s="17"/>
      <c r="U301" s="447"/>
      <c r="V301" s="484"/>
      <c r="W301" s="504"/>
      <c r="X301" s="484"/>
      <c r="Y301" s="504"/>
      <c r="Z301" s="77"/>
      <c r="AA301" s="77"/>
    </row>
    <row r="302" spans="1:27" ht="11.25" customHeight="1" thickTop="1" thickBot="1">
      <c r="A302" s="1041"/>
      <c r="B302" s="243" t="s">
        <v>392</v>
      </c>
      <c r="C302" s="311">
        <v>3.62</v>
      </c>
      <c r="D302" s="298">
        <f t="shared" ref="D302:D307" si="50">0.453592*C302</f>
        <v>1.6420030400000001</v>
      </c>
      <c r="E302" s="357" t="s">
        <v>393</v>
      </c>
      <c r="F302" s="357" t="s">
        <v>41</v>
      </c>
      <c r="G302" s="311">
        <v>1</v>
      </c>
      <c r="H302" s="420">
        <v>72</v>
      </c>
      <c r="I302" s="519"/>
      <c r="J302" s="535"/>
      <c r="K302" s="550"/>
      <c r="L302" s="568"/>
      <c r="M302" s="579"/>
      <c r="N302" s="594"/>
      <c r="O302" s="616"/>
      <c r="P302" s="647"/>
      <c r="Q302" s="660"/>
      <c r="R302" s="195"/>
      <c r="S302" s="694"/>
      <c r="T302" s="93"/>
      <c r="U302" s="448">
        <f t="shared" ref="U302:U307" si="51">SUM(I302:P302,S302)*H302</f>
        <v>0</v>
      </c>
      <c r="V302" s="485"/>
      <c r="W302" s="501">
        <f>SUM(I302:P302,S302)*G302</f>
        <v>0</v>
      </c>
      <c r="X302" s="480"/>
      <c r="Y302" s="501">
        <f>SUM(I302:P302,S302)*D302</f>
        <v>0</v>
      </c>
      <c r="Z302" s="87"/>
      <c r="AA302" s="77"/>
    </row>
    <row r="303" spans="1:27" ht="11.25" customHeight="1" thickBot="1">
      <c r="A303" s="997"/>
      <c r="B303" s="244" t="s">
        <v>392</v>
      </c>
      <c r="C303" s="312">
        <v>5.49</v>
      </c>
      <c r="D303" s="291">
        <f t="shared" si="50"/>
        <v>2.4902200800000003</v>
      </c>
      <c r="E303" s="358" t="s">
        <v>394</v>
      </c>
      <c r="F303" s="358" t="s">
        <v>57</v>
      </c>
      <c r="G303" s="312">
        <v>1</v>
      </c>
      <c r="H303" s="420">
        <v>97</v>
      </c>
      <c r="I303" s="520"/>
      <c r="J303" s="536"/>
      <c r="K303" s="551"/>
      <c r="L303" s="569"/>
      <c r="M303" s="580"/>
      <c r="N303" s="595"/>
      <c r="O303" s="617"/>
      <c r="P303" s="648"/>
      <c r="Q303" s="660"/>
      <c r="R303" s="196"/>
      <c r="S303" s="695"/>
      <c r="T303" s="93"/>
      <c r="U303" s="449">
        <f t="shared" si="51"/>
        <v>0</v>
      </c>
      <c r="V303" s="485"/>
      <c r="W303" s="283">
        <f>SUM(I303:P303,S303)*G303</f>
        <v>0</v>
      </c>
      <c r="X303" s="480"/>
      <c r="Y303" s="283">
        <f>SUM(I303:P303,S303)*D303</f>
        <v>0</v>
      </c>
      <c r="Z303" s="87"/>
      <c r="AA303" s="77"/>
    </row>
    <row r="304" spans="1:27" ht="11.25" customHeight="1" thickBot="1">
      <c r="A304" s="997"/>
      <c r="B304" s="244" t="s">
        <v>392</v>
      </c>
      <c r="C304" s="312">
        <v>6.26</v>
      </c>
      <c r="D304" s="291">
        <f t="shared" si="50"/>
        <v>2.83948592</v>
      </c>
      <c r="E304" s="358" t="s">
        <v>395</v>
      </c>
      <c r="F304" s="358" t="s">
        <v>68</v>
      </c>
      <c r="G304" s="312">
        <v>1</v>
      </c>
      <c r="H304" s="420">
        <v>109</v>
      </c>
      <c r="I304" s="520"/>
      <c r="J304" s="536"/>
      <c r="K304" s="551"/>
      <c r="L304" s="569"/>
      <c r="M304" s="580"/>
      <c r="N304" s="595"/>
      <c r="O304" s="617"/>
      <c r="P304" s="648"/>
      <c r="Q304" s="660"/>
      <c r="R304" s="196"/>
      <c r="S304" s="695"/>
      <c r="T304" s="93"/>
      <c r="U304" s="449">
        <f t="shared" si="51"/>
        <v>0</v>
      </c>
      <c r="V304" s="485"/>
      <c r="W304" s="283">
        <f>SUM(I304:P304,S304)*G304</f>
        <v>0</v>
      </c>
      <c r="X304" s="480"/>
      <c r="Y304" s="283">
        <f>SUM(I304:P304,S304)*D304</f>
        <v>0</v>
      </c>
      <c r="Z304" s="87"/>
      <c r="AA304" s="77"/>
    </row>
    <row r="305" spans="1:27" ht="11.25" customHeight="1" thickBot="1">
      <c r="A305" s="997"/>
      <c r="B305" s="244" t="s">
        <v>392</v>
      </c>
      <c r="C305" s="312">
        <v>11.4</v>
      </c>
      <c r="D305" s="291">
        <f t="shared" si="50"/>
        <v>5.1709487999999997</v>
      </c>
      <c r="E305" s="358" t="s">
        <v>396</v>
      </c>
      <c r="F305" s="358" t="s">
        <v>70</v>
      </c>
      <c r="G305" s="312">
        <v>1</v>
      </c>
      <c r="H305" s="420">
        <v>177</v>
      </c>
      <c r="I305" s="520"/>
      <c r="J305" s="536"/>
      <c r="K305" s="551"/>
      <c r="L305" s="569"/>
      <c r="M305" s="580"/>
      <c r="N305" s="595"/>
      <c r="O305" s="617"/>
      <c r="P305" s="648"/>
      <c r="Q305" s="660"/>
      <c r="R305" s="196"/>
      <c r="S305" s="695"/>
      <c r="T305" s="93"/>
      <c r="U305" s="449">
        <f t="shared" si="51"/>
        <v>0</v>
      </c>
      <c r="V305" s="485"/>
      <c r="W305" s="283">
        <f>SUM(I305:P305,S305)*G305</f>
        <v>0</v>
      </c>
      <c r="X305" s="480"/>
      <c r="Y305" s="283">
        <f>SUM(I305:P305,S305)*D305</f>
        <v>0</v>
      </c>
      <c r="Z305" s="87"/>
      <c r="AA305" s="77"/>
    </row>
    <row r="306" spans="1:27" ht="11.25" customHeight="1" thickBot="1">
      <c r="A306" s="997"/>
      <c r="B306" s="245" t="s">
        <v>392</v>
      </c>
      <c r="C306" s="313">
        <v>13.1</v>
      </c>
      <c r="D306" s="291">
        <f t="shared" si="50"/>
        <v>5.9420551999999995</v>
      </c>
      <c r="E306" s="359" t="s">
        <v>389</v>
      </c>
      <c r="F306" s="359" t="s">
        <v>82</v>
      </c>
      <c r="G306" s="313">
        <v>1</v>
      </c>
      <c r="H306" s="420">
        <v>205</v>
      </c>
      <c r="I306" s="521"/>
      <c r="J306" s="537"/>
      <c r="K306" s="552"/>
      <c r="L306" s="570"/>
      <c r="M306" s="581"/>
      <c r="N306" s="596"/>
      <c r="O306" s="618"/>
      <c r="P306" s="649"/>
      <c r="Q306" s="660"/>
      <c r="R306" s="197"/>
      <c r="S306" s="696"/>
      <c r="T306" s="93"/>
      <c r="U306" s="449">
        <f t="shared" si="51"/>
        <v>0</v>
      </c>
      <c r="V306" s="485"/>
      <c r="W306" s="283">
        <f>SUM(I306:P306,S306)*G306</f>
        <v>0</v>
      </c>
      <c r="X306" s="480"/>
      <c r="Y306" s="283">
        <f>SUM(I306:P306,S306)*D306</f>
        <v>0</v>
      </c>
      <c r="Z306" s="87"/>
      <c r="AA306" s="77"/>
    </row>
    <row r="307" spans="1:27" ht="11.25" customHeight="1" thickBot="1">
      <c r="A307" s="997"/>
      <c r="B307" s="241" t="s">
        <v>397</v>
      </c>
      <c r="C307" s="314">
        <f>SUM(C302:C306)</f>
        <v>39.869999999999997</v>
      </c>
      <c r="D307" s="291">
        <f t="shared" si="50"/>
        <v>18.084713039999997</v>
      </c>
      <c r="E307" s="356" t="s">
        <v>398</v>
      </c>
      <c r="F307" s="356" t="s">
        <v>46</v>
      </c>
      <c r="G307" s="314">
        <f>SUM(G302:G306)</f>
        <v>5</v>
      </c>
      <c r="H307" s="420">
        <v>661</v>
      </c>
      <c r="I307" s="522"/>
      <c r="J307" s="538"/>
      <c r="K307" s="553"/>
      <c r="L307" s="571"/>
      <c r="M307" s="582"/>
      <c r="N307" s="597"/>
      <c r="O307" s="619"/>
      <c r="P307" s="650"/>
      <c r="Q307" s="660"/>
      <c r="R307" s="194"/>
      <c r="S307" s="697"/>
      <c r="T307" s="93"/>
      <c r="U307" s="450">
        <f t="shared" si="51"/>
        <v>0</v>
      </c>
      <c r="V307" s="485"/>
      <c r="W307" s="502">
        <f>SUM(I307:P307,S307)*G307</f>
        <v>0</v>
      </c>
      <c r="X307" s="480"/>
      <c r="Y307" s="502">
        <f>SUM(I307:P307,S307)*D307</f>
        <v>0</v>
      </c>
      <c r="Z307" s="87"/>
      <c r="AA307" s="77"/>
    </row>
    <row r="308" spans="1:27" ht="11.25" customHeight="1" thickTop="1" thickBot="1">
      <c r="A308" s="98"/>
      <c r="B308" s="246"/>
      <c r="C308" s="246"/>
      <c r="D308" s="346"/>
      <c r="E308" s="246"/>
      <c r="F308" s="246"/>
      <c r="G308" s="246"/>
      <c r="H308" s="428"/>
      <c r="I308" s="198"/>
      <c r="J308" s="198"/>
      <c r="K308" s="198"/>
      <c r="L308" s="198"/>
      <c r="M308" s="198"/>
      <c r="N308" s="198"/>
      <c r="O308" s="615"/>
      <c r="P308" s="615"/>
      <c r="Q308" s="207"/>
      <c r="R308" s="225"/>
      <c r="S308" s="198"/>
      <c r="T308" s="17"/>
      <c r="U308" s="447"/>
      <c r="V308" s="484"/>
      <c r="W308" s="504"/>
      <c r="X308" s="484"/>
      <c r="Y308" s="504"/>
      <c r="Z308" s="77"/>
      <c r="AA308" s="77"/>
    </row>
    <row r="309" spans="1:27" ht="11.25" customHeight="1" thickTop="1" thickBot="1">
      <c r="A309" s="1040"/>
      <c r="B309" s="243" t="s">
        <v>399</v>
      </c>
      <c r="C309" s="298">
        <v>5.25</v>
      </c>
      <c r="D309" s="298">
        <f t="shared" ref="D309:D317" si="52">0.453592*C309</f>
        <v>2.3813580000000001</v>
      </c>
      <c r="E309" s="357" t="s">
        <v>400</v>
      </c>
      <c r="F309" s="357" t="s">
        <v>37</v>
      </c>
      <c r="G309" s="311">
        <v>5</v>
      </c>
      <c r="H309" s="420">
        <v>107</v>
      </c>
      <c r="I309" s="519"/>
      <c r="J309" s="535"/>
      <c r="K309" s="550"/>
      <c r="L309" s="568"/>
      <c r="M309" s="579"/>
      <c r="N309" s="594"/>
      <c r="O309" s="616"/>
      <c r="P309" s="647"/>
      <c r="Q309" s="660"/>
      <c r="R309" s="195"/>
      <c r="S309" s="694"/>
      <c r="T309" s="93"/>
      <c r="U309" s="448">
        <f t="shared" ref="U309:U317" si="53">SUM(I309:P309,S309)*H309</f>
        <v>0</v>
      </c>
      <c r="V309" s="485"/>
      <c r="W309" s="501">
        <f>SUM(I309:P309,S309)*G309</f>
        <v>0</v>
      </c>
      <c r="X309" s="480"/>
      <c r="Y309" s="501">
        <f>SUM(I309:P309,S309)*D309</f>
        <v>0</v>
      </c>
      <c r="Z309" s="87"/>
      <c r="AA309" s="77"/>
    </row>
    <row r="310" spans="1:27" ht="11.25" customHeight="1" thickBot="1">
      <c r="A310" s="997"/>
      <c r="B310" s="244" t="s">
        <v>399</v>
      </c>
      <c r="C310" s="299">
        <v>7.59</v>
      </c>
      <c r="D310" s="291">
        <f t="shared" si="52"/>
        <v>3.4427632799999999</v>
      </c>
      <c r="E310" s="358" t="s">
        <v>401</v>
      </c>
      <c r="F310" s="358" t="s">
        <v>39</v>
      </c>
      <c r="G310" s="299">
        <v>5</v>
      </c>
      <c r="H310" s="420">
        <v>152</v>
      </c>
      <c r="I310" s="520"/>
      <c r="J310" s="536"/>
      <c r="K310" s="551"/>
      <c r="L310" s="569"/>
      <c r="M310" s="580"/>
      <c r="N310" s="595"/>
      <c r="O310" s="617"/>
      <c r="P310" s="648"/>
      <c r="Q310" s="660"/>
      <c r="R310" s="196"/>
      <c r="S310" s="695"/>
      <c r="T310" s="93"/>
      <c r="U310" s="449">
        <f t="shared" si="53"/>
        <v>0</v>
      </c>
      <c r="V310" s="485"/>
      <c r="W310" s="283">
        <f>SUM(I310:P310,S310)*G310</f>
        <v>0</v>
      </c>
      <c r="X310" s="480"/>
      <c r="Y310" s="283">
        <f>SUM(I310:P310,S310)*D310</f>
        <v>0</v>
      </c>
      <c r="Z310" s="87"/>
      <c r="AA310" s="77"/>
    </row>
    <row r="311" spans="1:27" ht="11.25" customHeight="1" thickBot="1">
      <c r="A311" s="997"/>
      <c r="B311" s="244" t="s">
        <v>399</v>
      </c>
      <c r="C311" s="299">
        <v>13.67</v>
      </c>
      <c r="D311" s="291">
        <f t="shared" si="52"/>
        <v>6.2006026399999996</v>
      </c>
      <c r="E311" s="358" t="s">
        <v>402</v>
      </c>
      <c r="F311" s="358" t="s">
        <v>41</v>
      </c>
      <c r="G311" s="299">
        <v>5</v>
      </c>
      <c r="H311" s="420">
        <v>239</v>
      </c>
      <c r="I311" s="520"/>
      <c r="J311" s="536"/>
      <c r="K311" s="551"/>
      <c r="L311" s="569"/>
      <c r="M311" s="580"/>
      <c r="N311" s="595"/>
      <c r="O311" s="617"/>
      <c r="P311" s="648"/>
      <c r="Q311" s="660"/>
      <c r="R311" s="196"/>
      <c r="S311" s="695"/>
      <c r="T311" s="93"/>
      <c r="U311" s="449">
        <f t="shared" si="53"/>
        <v>0</v>
      </c>
      <c r="V311" s="485"/>
      <c r="W311" s="283">
        <f>SUM(I311:P311,S311)*G311</f>
        <v>0</v>
      </c>
      <c r="X311" s="480"/>
      <c r="Y311" s="283">
        <f>SUM(I311:P311,S311)*D311</f>
        <v>0</v>
      </c>
      <c r="Z311" s="87"/>
      <c r="AA311" s="77"/>
    </row>
    <row r="312" spans="1:27" ht="11.25" customHeight="1" thickBot="1">
      <c r="A312" s="997"/>
      <c r="B312" s="244" t="s">
        <v>399</v>
      </c>
      <c r="C312" s="299">
        <v>21.91</v>
      </c>
      <c r="D312" s="291">
        <f t="shared" si="52"/>
        <v>9.9382007199999993</v>
      </c>
      <c r="E312" s="358" t="s">
        <v>403</v>
      </c>
      <c r="F312" s="358" t="s">
        <v>57</v>
      </c>
      <c r="G312" s="299">
        <v>5</v>
      </c>
      <c r="H312" s="420">
        <v>356</v>
      </c>
      <c r="I312" s="520"/>
      <c r="J312" s="536"/>
      <c r="K312" s="551"/>
      <c r="L312" s="569"/>
      <c r="M312" s="580"/>
      <c r="N312" s="595"/>
      <c r="O312" s="617"/>
      <c r="P312" s="648"/>
      <c r="Q312" s="660"/>
      <c r="R312" s="196"/>
      <c r="S312" s="695"/>
      <c r="T312" s="93"/>
      <c r="U312" s="449">
        <f t="shared" si="53"/>
        <v>0</v>
      </c>
      <c r="V312" s="485"/>
      <c r="W312" s="283">
        <f>SUM(I312:P312,S312)*G312</f>
        <v>0</v>
      </c>
      <c r="X312" s="480"/>
      <c r="Y312" s="283">
        <f>SUM(I312:P312,S312)*D312</f>
        <v>0</v>
      </c>
      <c r="Z312" s="87"/>
      <c r="AA312" s="77"/>
    </row>
    <row r="313" spans="1:27" ht="11.25" customHeight="1" thickBot="1">
      <c r="A313" s="997"/>
      <c r="B313" s="244" t="s">
        <v>399</v>
      </c>
      <c r="C313" s="299">
        <v>6.66</v>
      </c>
      <c r="D313" s="291">
        <f t="shared" si="52"/>
        <v>3.0209227200000002</v>
      </c>
      <c r="E313" s="358" t="s">
        <v>404</v>
      </c>
      <c r="F313" s="358" t="s">
        <v>68</v>
      </c>
      <c r="G313" s="299">
        <v>1</v>
      </c>
      <c r="H313" s="420">
        <v>123</v>
      </c>
      <c r="I313" s="520"/>
      <c r="J313" s="536"/>
      <c r="K313" s="551"/>
      <c r="L313" s="569"/>
      <c r="M313" s="580"/>
      <c r="N313" s="595"/>
      <c r="O313" s="617"/>
      <c r="P313" s="648"/>
      <c r="Q313" s="660"/>
      <c r="R313" s="196"/>
      <c r="S313" s="695"/>
      <c r="T313" s="93"/>
      <c r="U313" s="449">
        <f t="shared" si="53"/>
        <v>0</v>
      </c>
      <c r="V313" s="485"/>
      <c r="W313" s="283">
        <f>SUM(I313:P313,S313)*G313</f>
        <v>0</v>
      </c>
      <c r="X313" s="480"/>
      <c r="Y313" s="283">
        <f>SUM(I313:P313,S313)*D313</f>
        <v>0</v>
      </c>
      <c r="Z313" s="87"/>
      <c r="AA313" s="77"/>
    </row>
    <row r="314" spans="1:27" ht="11.25" customHeight="1" thickBot="1">
      <c r="A314" s="997"/>
      <c r="B314" s="244" t="s">
        <v>399</v>
      </c>
      <c r="C314" s="299">
        <v>6.88</v>
      </c>
      <c r="D314" s="291">
        <f t="shared" si="52"/>
        <v>3.1207129600000001</v>
      </c>
      <c r="E314" s="358" t="s">
        <v>405</v>
      </c>
      <c r="F314" s="358" t="s">
        <v>70</v>
      </c>
      <c r="G314" s="299">
        <v>1</v>
      </c>
      <c r="H314" s="420">
        <v>125</v>
      </c>
      <c r="I314" s="520"/>
      <c r="J314" s="536"/>
      <c r="K314" s="551"/>
      <c r="L314" s="569"/>
      <c r="M314" s="580"/>
      <c r="N314" s="595"/>
      <c r="O314" s="617"/>
      <c r="P314" s="648"/>
      <c r="Q314" s="660"/>
      <c r="R314" s="196"/>
      <c r="S314" s="695"/>
      <c r="T314" s="93"/>
      <c r="U314" s="449">
        <f t="shared" si="53"/>
        <v>0</v>
      </c>
      <c r="V314" s="485"/>
      <c r="W314" s="283">
        <f>SUM(I314:P314,S314)*G314</f>
        <v>0</v>
      </c>
      <c r="X314" s="480"/>
      <c r="Y314" s="283">
        <f>SUM(I314:P314,S314)*D314</f>
        <v>0</v>
      </c>
      <c r="Z314" s="87"/>
      <c r="AA314" s="77"/>
    </row>
    <row r="315" spans="1:27" ht="11.25" customHeight="1" thickBot="1">
      <c r="A315" s="997"/>
      <c r="B315" s="244" t="s">
        <v>399</v>
      </c>
      <c r="C315" s="299">
        <v>10.48</v>
      </c>
      <c r="D315" s="291">
        <f t="shared" si="52"/>
        <v>4.7536441600000003</v>
      </c>
      <c r="E315" s="358" t="s">
        <v>406</v>
      </c>
      <c r="F315" s="358" t="s">
        <v>82</v>
      </c>
      <c r="G315" s="299">
        <v>1</v>
      </c>
      <c r="H315" s="420">
        <v>181</v>
      </c>
      <c r="I315" s="520"/>
      <c r="J315" s="536"/>
      <c r="K315" s="551"/>
      <c r="L315" s="569"/>
      <c r="M315" s="580"/>
      <c r="N315" s="595"/>
      <c r="O315" s="617"/>
      <c r="P315" s="648"/>
      <c r="Q315" s="660"/>
      <c r="R315" s="196"/>
      <c r="S315" s="695"/>
      <c r="T315" s="93"/>
      <c r="U315" s="449">
        <f t="shared" si="53"/>
        <v>0</v>
      </c>
      <c r="V315" s="485"/>
      <c r="W315" s="283">
        <f>SUM(I315:P315,S315)*G315</f>
        <v>0</v>
      </c>
      <c r="X315" s="480"/>
      <c r="Y315" s="283">
        <f>SUM(I315:P315,S315)*D315</f>
        <v>0</v>
      </c>
      <c r="Z315" s="87"/>
      <c r="AA315" s="77"/>
    </row>
    <row r="316" spans="1:27" ht="11.25" customHeight="1" thickBot="1">
      <c r="A316" s="997"/>
      <c r="B316" s="245" t="s">
        <v>399</v>
      </c>
      <c r="C316" s="295">
        <v>13.43</v>
      </c>
      <c r="D316" s="291">
        <f t="shared" si="52"/>
        <v>6.0917405599999999</v>
      </c>
      <c r="E316" s="359" t="s">
        <v>407</v>
      </c>
      <c r="F316" s="363" t="s">
        <v>84</v>
      </c>
      <c r="G316" s="295">
        <v>1</v>
      </c>
      <c r="H316" s="420">
        <v>224</v>
      </c>
      <c r="I316" s="521"/>
      <c r="J316" s="537"/>
      <c r="K316" s="552"/>
      <c r="L316" s="570"/>
      <c r="M316" s="581"/>
      <c r="N316" s="596"/>
      <c r="O316" s="618"/>
      <c r="P316" s="649"/>
      <c r="Q316" s="660"/>
      <c r="R316" s="197"/>
      <c r="S316" s="696"/>
      <c r="T316" s="93"/>
      <c r="U316" s="449">
        <f t="shared" si="53"/>
        <v>0</v>
      </c>
      <c r="V316" s="485"/>
      <c r="W316" s="283">
        <f>SUM(I316:P316,S316)*G316</f>
        <v>0</v>
      </c>
      <c r="X316" s="480"/>
      <c r="Y316" s="283">
        <f>SUM(I316:P316,S316)*D316</f>
        <v>0</v>
      </c>
      <c r="Z316" s="87"/>
      <c r="AA316" s="77"/>
    </row>
    <row r="317" spans="1:27" ht="11.25" customHeight="1" thickBot="1">
      <c r="A317" s="997"/>
      <c r="B317" s="241" t="s">
        <v>408</v>
      </c>
      <c r="C317" s="293">
        <f>SUM(C309:C316)</f>
        <v>85.87</v>
      </c>
      <c r="D317" s="292">
        <f t="shared" si="52"/>
        <v>38.949945040000003</v>
      </c>
      <c r="E317" s="360" t="s">
        <v>409</v>
      </c>
      <c r="F317" s="360" t="s">
        <v>46</v>
      </c>
      <c r="G317" s="395">
        <f>SUM(G309:G316)</f>
        <v>24</v>
      </c>
      <c r="H317" s="420">
        <v>1507</v>
      </c>
      <c r="I317" s="522"/>
      <c r="J317" s="538"/>
      <c r="K317" s="553"/>
      <c r="L317" s="571"/>
      <c r="M317" s="582"/>
      <c r="N317" s="597"/>
      <c r="O317" s="619"/>
      <c r="P317" s="650"/>
      <c r="Q317" s="660"/>
      <c r="R317" s="194"/>
      <c r="S317" s="697"/>
      <c r="T317" s="93"/>
      <c r="U317" s="450">
        <f t="shared" si="53"/>
        <v>0</v>
      </c>
      <c r="V317" s="485"/>
      <c r="W317" s="502">
        <f>SUM(I317:P317,S317)*G317</f>
        <v>0</v>
      </c>
      <c r="X317" s="480"/>
      <c r="Y317" s="502">
        <f>SUM(I317:P317,S317)*D317</f>
        <v>0</v>
      </c>
      <c r="Z317" s="87"/>
      <c r="AA317" s="77"/>
    </row>
    <row r="318" spans="1:27" ht="11.25" customHeight="1" thickTop="1" thickBot="1">
      <c r="A318" s="98"/>
      <c r="B318" s="246"/>
      <c r="C318" s="246"/>
      <c r="D318" s="246"/>
      <c r="E318" s="246"/>
      <c r="F318" s="246"/>
      <c r="G318" s="246"/>
      <c r="H318" s="428"/>
      <c r="I318" s="198"/>
      <c r="J318" s="198"/>
      <c r="K318" s="198"/>
      <c r="L318" s="198"/>
      <c r="M318" s="198"/>
      <c r="N318" s="198"/>
      <c r="O318" s="615"/>
      <c r="P318" s="615"/>
      <c r="Q318" s="207"/>
      <c r="R318" s="225"/>
      <c r="S318" s="198"/>
      <c r="T318" s="17"/>
      <c r="U318" s="447"/>
      <c r="V318" s="484"/>
      <c r="W318" s="504"/>
      <c r="X318" s="484"/>
      <c r="Y318" s="504"/>
      <c r="Z318" s="77"/>
      <c r="AA318" s="77"/>
    </row>
    <row r="319" spans="1:27" ht="11.25" customHeight="1" thickTop="1" thickBot="1">
      <c r="A319" s="1040"/>
      <c r="B319" s="243" t="s">
        <v>410</v>
      </c>
      <c r="C319" s="298">
        <v>3.4</v>
      </c>
      <c r="D319" s="298">
        <f t="shared" ref="D319:D326" si="54">0.453592*C319</f>
        <v>1.5422127999999999</v>
      </c>
      <c r="E319" s="357" t="s">
        <v>411</v>
      </c>
      <c r="F319" s="357" t="s">
        <v>37</v>
      </c>
      <c r="G319" s="311">
        <v>5</v>
      </c>
      <c r="H319" s="420">
        <v>73</v>
      </c>
      <c r="I319" s="519"/>
      <c r="J319" s="535"/>
      <c r="K319" s="550"/>
      <c r="L319" s="568"/>
      <c r="M319" s="579"/>
      <c r="N319" s="594"/>
      <c r="O319" s="616"/>
      <c r="P319" s="647"/>
      <c r="Q319" s="660"/>
      <c r="R319" s="195"/>
      <c r="S319" s="694"/>
      <c r="T319" s="93"/>
      <c r="U319" s="448">
        <f t="shared" ref="U319:U326" si="55">SUM(I319:P319,S319)*H319</f>
        <v>0</v>
      </c>
      <c r="V319" s="485"/>
      <c r="W319" s="501">
        <f>SUM(I319:P319,S319)*G319</f>
        <v>0</v>
      </c>
      <c r="X319" s="480"/>
      <c r="Y319" s="501">
        <f>SUM(I319:P319,S319)*D319</f>
        <v>0</v>
      </c>
      <c r="Z319" s="87"/>
      <c r="AA319" s="77"/>
    </row>
    <row r="320" spans="1:27" ht="11.25" customHeight="1" thickBot="1">
      <c r="A320" s="997"/>
      <c r="B320" s="244" t="s">
        <v>410</v>
      </c>
      <c r="C320" s="299">
        <v>5.7</v>
      </c>
      <c r="D320" s="291">
        <f t="shared" si="54"/>
        <v>2.5854743999999998</v>
      </c>
      <c r="E320" s="358" t="s">
        <v>412</v>
      </c>
      <c r="F320" s="358" t="s">
        <v>39</v>
      </c>
      <c r="G320" s="299">
        <v>5</v>
      </c>
      <c r="H320" s="420">
        <v>107</v>
      </c>
      <c r="I320" s="520"/>
      <c r="J320" s="536"/>
      <c r="K320" s="551"/>
      <c r="L320" s="569"/>
      <c r="M320" s="580"/>
      <c r="N320" s="595"/>
      <c r="O320" s="617"/>
      <c r="P320" s="648"/>
      <c r="Q320" s="660"/>
      <c r="R320" s="196"/>
      <c r="S320" s="695"/>
      <c r="T320" s="93"/>
      <c r="U320" s="449">
        <f t="shared" si="55"/>
        <v>0</v>
      </c>
      <c r="V320" s="485"/>
      <c r="W320" s="283">
        <f>SUM(I320:P320,S320)*G320</f>
        <v>0</v>
      </c>
      <c r="X320" s="480"/>
      <c r="Y320" s="283">
        <f>SUM(I320:P320,S320)*D320</f>
        <v>0</v>
      </c>
      <c r="Z320" s="87"/>
      <c r="AA320" s="77"/>
    </row>
    <row r="321" spans="1:27" ht="11.25" customHeight="1" thickBot="1">
      <c r="A321" s="997"/>
      <c r="B321" s="244" t="s">
        <v>410</v>
      </c>
      <c r="C321" s="299">
        <v>10.3</v>
      </c>
      <c r="D321" s="291">
        <f t="shared" si="54"/>
        <v>4.6719976000000001</v>
      </c>
      <c r="E321" s="358" t="s">
        <v>413</v>
      </c>
      <c r="F321" s="358" t="s">
        <v>41</v>
      </c>
      <c r="G321" s="299">
        <v>5</v>
      </c>
      <c r="H321" s="420">
        <v>167</v>
      </c>
      <c r="I321" s="520"/>
      <c r="J321" s="536"/>
      <c r="K321" s="551"/>
      <c r="L321" s="569"/>
      <c r="M321" s="580"/>
      <c r="N321" s="595"/>
      <c r="O321" s="617"/>
      <c r="P321" s="648"/>
      <c r="Q321" s="660"/>
      <c r="R321" s="196"/>
      <c r="S321" s="695"/>
      <c r="T321" s="93"/>
      <c r="U321" s="449">
        <f t="shared" si="55"/>
        <v>0</v>
      </c>
      <c r="V321" s="485"/>
      <c r="W321" s="283">
        <f>SUM(I321:P321,S321)*G321</f>
        <v>0</v>
      </c>
      <c r="X321" s="480"/>
      <c r="Y321" s="283">
        <f>SUM(I321:P321,S321)*D321</f>
        <v>0</v>
      </c>
      <c r="Z321" s="87"/>
      <c r="AA321" s="77"/>
    </row>
    <row r="322" spans="1:27" ht="11.25" customHeight="1" thickBot="1">
      <c r="A322" s="997"/>
      <c r="B322" s="244" t="s">
        <v>410</v>
      </c>
      <c r="C322" s="299">
        <v>12.5</v>
      </c>
      <c r="D322" s="291">
        <f t="shared" si="54"/>
        <v>5.6699000000000002</v>
      </c>
      <c r="E322" s="358" t="s">
        <v>414</v>
      </c>
      <c r="F322" s="358" t="s">
        <v>57</v>
      </c>
      <c r="G322" s="299">
        <v>5</v>
      </c>
      <c r="H322" s="420">
        <v>209</v>
      </c>
      <c r="I322" s="520"/>
      <c r="J322" s="536"/>
      <c r="K322" s="551"/>
      <c r="L322" s="569"/>
      <c r="M322" s="580"/>
      <c r="N322" s="595"/>
      <c r="O322" s="617"/>
      <c r="P322" s="648"/>
      <c r="Q322" s="660"/>
      <c r="R322" s="196"/>
      <c r="S322" s="695"/>
      <c r="T322" s="93"/>
      <c r="U322" s="449">
        <f t="shared" si="55"/>
        <v>0</v>
      </c>
      <c r="V322" s="485"/>
      <c r="W322" s="283">
        <f>SUM(I322:P322,S322)*G322</f>
        <v>0</v>
      </c>
      <c r="X322" s="480"/>
      <c r="Y322" s="283">
        <f>SUM(I322:P322,S322)*D322</f>
        <v>0</v>
      </c>
      <c r="Z322" s="87"/>
      <c r="AA322" s="77"/>
    </row>
    <row r="323" spans="1:27" ht="11.25" customHeight="1" thickBot="1">
      <c r="A323" s="997"/>
      <c r="B323" s="244" t="s">
        <v>410</v>
      </c>
      <c r="C323" s="299">
        <v>5.6</v>
      </c>
      <c r="D323" s="291">
        <f t="shared" si="54"/>
        <v>2.5401151999999998</v>
      </c>
      <c r="E323" s="358" t="s">
        <v>415</v>
      </c>
      <c r="F323" s="358" t="s">
        <v>68</v>
      </c>
      <c r="G323" s="299">
        <v>1</v>
      </c>
      <c r="H323" s="420">
        <v>111</v>
      </c>
      <c r="I323" s="520"/>
      <c r="J323" s="536"/>
      <c r="K323" s="551"/>
      <c r="L323" s="569"/>
      <c r="M323" s="580"/>
      <c r="N323" s="595"/>
      <c r="O323" s="617"/>
      <c r="P323" s="648"/>
      <c r="Q323" s="660"/>
      <c r="R323" s="196"/>
      <c r="S323" s="695"/>
      <c r="T323" s="93"/>
      <c r="U323" s="449">
        <f t="shared" si="55"/>
        <v>0</v>
      </c>
      <c r="V323" s="485"/>
      <c r="W323" s="283">
        <f>SUM(I323:P323,S323)*G323</f>
        <v>0</v>
      </c>
      <c r="X323" s="480"/>
      <c r="Y323" s="283">
        <f>SUM(I323:P323,S323)*D323</f>
        <v>0</v>
      </c>
      <c r="Z323" s="87"/>
      <c r="AA323" s="77"/>
    </row>
    <row r="324" spans="1:27" ht="11.25" customHeight="1" thickBot="1">
      <c r="A324" s="997"/>
      <c r="B324" s="244" t="s">
        <v>410</v>
      </c>
      <c r="C324" s="299">
        <v>7.9</v>
      </c>
      <c r="D324" s="291">
        <f t="shared" si="54"/>
        <v>3.5833767999999999</v>
      </c>
      <c r="E324" s="358" t="s">
        <v>416</v>
      </c>
      <c r="F324" s="358" t="s">
        <v>70</v>
      </c>
      <c r="G324" s="299">
        <v>1</v>
      </c>
      <c r="H324" s="420">
        <v>137</v>
      </c>
      <c r="I324" s="520"/>
      <c r="J324" s="536"/>
      <c r="K324" s="551"/>
      <c r="L324" s="569"/>
      <c r="M324" s="580"/>
      <c r="N324" s="595"/>
      <c r="O324" s="617"/>
      <c r="P324" s="648"/>
      <c r="Q324" s="660"/>
      <c r="R324" s="196"/>
      <c r="S324" s="695"/>
      <c r="T324" s="93"/>
      <c r="U324" s="449">
        <f t="shared" si="55"/>
        <v>0</v>
      </c>
      <c r="V324" s="487"/>
      <c r="W324" s="283">
        <f>SUM(I324:P324,S324)*G324</f>
        <v>0</v>
      </c>
      <c r="X324" s="480"/>
      <c r="Y324" s="283">
        <f>SUM(I324:P324,S324)*D324</f>
        <v>0</v>
      </c>
      <c r="Z324" s="87"/>
      <c r="AA324" s="77"/>
    </row>
    <row r="325" spans="1:27" ht="11.25" customHeight="1" thickBot="1">
      <c r="A325" s="997"/>
      <c r="B325" s="245" t="s">
        <v>410</v>
      </c>
      <c r="C325" s="295">
        <v>15.95</v>
      </c>
      <c r="D325" s="291">
        <f t="shared" si="54"/>
        <v>7.2347923999999999</v>
      </c>
      <c r="E325" s="359" t="s">
        <v>417</v>
      </c>
      <c r="F325" s="359" t="s">
        <v>82</v>
      </c>
      <c r="G325" s="295">
        <v>1</v>
      </c>
      <c r="H325" s="420">
        <v>229</v>
      </c>
      <c r="I325" s="521"/>
      <c r="J325" s="537"/>
      <c r="K325" s="552"/>
      <c r="L325" s="570"/>
      <c r="M325" s="581"/>
      <c r="N325" s="596"/>
      <c r="O325" s="618"/>
      <c r="P325" s="649"/>
      <c r="Q325" s="660"/>
      <c r="R325" s="197"/>
      <c r="S325" s="696"/>
      <c r="T325" s="93"/>
      <c r="U325" s="449">
        <f t="shared" si="55"/>
        <v>0</v>
      </c>
      <c r="V325" s="488"/>
      <c r="W325" s="283">
        <f>SUM(I325:P325,S325)*G325</f>
        <v>0</v>
      </c>
      <c r="X325" s="480"/>
      <c r="Y325" s="283">
        <f>SUM(I325:P325,S325)*D325</f>
        <v>0</v>
      </c>
      <c r="Z325" s="87"/>
      <c r="AA325" s="77"/>
    </row>
    <row r="326" spans="1:27" ht="11.25" customHeight="1" thickBot="1">
      <c r="A326" s="1042"/>
      <c r="B326" s="241" t="s">
        <v>418</v>
      </c>
      <c r="C326" s="293">
        <f>SUM(C319:C325)</f>
        <v>61.349999999999994</v>
      </c>
      <c r="D326" s="291">
        <f t="shared" si="54"/>
        <v>27.827869199999999</v>
      </c>
      <c r="E326" s="360" t="s">
        <v>419</v>
      </c>
      <c r="F326" s="360" t="s">
        <v>46</v>
      </c>
      <c r="G326" s="395">
        <f>SUM(G319:G325)</f>
        <v>23</v>
      </c>
      <c r="H326" s="420">
        <v>1033</v>
      </c>
      <c r="I326" s="522"/>
      <c r="J326" s="538"/>
      <c r="K326" s="553"/>
      <c r="L326" s="571"/>
      <c r="M326" s="582"/>
      <c r="N326" s="597"/>
      <c r="O326" s="619"/>
      <c r="P326" s="650"/>
      <c r="Q326" s="660"/>
      <c r="R326" s="194"/>
      <c r="S326" s="697"/>
      <c r="T326" s="99"/>
      <c r="U326" s="450">
        <f t="shared" si="55"/>
        <v>0</v>
      </c>
      <c r="V326" s="488"/>
      <c r="W326" s="502">
        <f>SUM(I326:P326,S326)*G326</f>
        <v>0</v>
      </c>
      <c r="X326" s="480"/>
      <c r="Y326" s="502">
        <f>SUM(I326:P326,S326)*D326</f>
        <v>0</v>
      </c>
      <c r="Z326" s="87"/>
      <c r="AA326" s="77"/>
    </row>
    <row r="327" spans="1:27" ht="11.25" customHeight="1" thickTop="1" thickBot="1">
      <c r="A327" s="97"/>
      <c r="B327" s="252"/>
      <c r="C327" s="257"/>
      <c r="D327" s="347"/>
      <c r="E327" s="257"/>
      <c r="F327" s="257"/>
      <c r="G327" s="384"/>
      <c r="H327" s="429"/>
      <c r="I327" s="524"/>
      <c r="J327" s="206"/>
      <c r="K327" s="206"/>
      <c r="L327" s="206"/>
      <c r="M327" s="206"/>
      <c r="N327" s="206"/>
      <c r="O327" s="622"/>
      <c r="P327" s="602"/>
      <c r="Q327" s="662"/>
      <c r="R327" s="677"/>
      <c r="S327" s="698"/>
      <c r="T327" s="100"/>
      <c r="U327" s="455"/>
      <c r="V327" s="489"/>
      <c r="W327" s="504"/>
      <c r="X327" s="484"/>
      <c r="Y327" s="504"/>
      <c r="Z327" s="77"/>
      <c r="AA327" s="77"/>
    </row>
    <row r="328" spans="1:27" ht="11.25" customHeight="1" thickTop="1" thickBot="1">
      <c r="A328" s="1047" t="s">
        <v>420</v>
      </c>
      <c r="B328" s="253" t="s">
        <v>421</v>
      </c>
      <c r="C328" s="315">
        <v>1.67</v>
      </c>
      <c r="D328" s="298">
        <f t="shared" ref="D328:D335" si="56">0.453592*C328</f>
        <v>0.75749864</v>
      </c>
      <c r="E328" s="366" t="s">
        <v>422</v>
      </c>
      <c r="F328" s="380" t="s">
        <v>37</v>
      </c>
      <c r="G328" s="398">
        <v>5</v>
      </c>
      <c r="H328" s="420">
        <v>55</v>
      </c>
      <c r="I328" s="525"/>
      <c r="J328" s="539"/>
      <c r="K328" s="550"/>
      <c r="L328" s="568"/>
      <c r="M328" s="579"/>
      <c r="N328" s="594"/>
      <c r="O328" s="617"/>
      <c r="P328" s="647"/>
      <c r="Q328" s="663"/>
      <c r="R328" s="202"/>
      <c r="S328" s="699"/>
      <c r="T328" s="102"/>
      <c r="U328" s="456">
        <f t="shared" ref="U328:U335" si="57">SUM(I328:P328,S328)*H328</f>
        <v>0</v>
      </c>
      <c r="V328" s="490"/>
      <c r="W328" s="501">
        <f>SUM(I328:P328,S328)*G328</f>
        <v>0</v>
      </c>
      <c r="X328" s="480"/>
      <c r="Y328" s="501">
        <f>SUM(I328:P328,S328)*D328</f>
        <v>0</v>
      </c>
      <c r="Z328" s="87"/>
      <c r="AA328" s="77"/>
    </row>
    <row r="329" spans="1:27" ht="11.25" customHeight="1" thickBot="1">
      <c r="A329" s="1044"/>
      <c r="B329" s="254" t="s">
        <v>421</v>
      </c>
      <c r="C329" s="316">
        <v>5.09</v>
      </c>
      <c r="D329" s="291">
        <f t="shared" si="56"/>
        <v>2.3087832800000001</v>
      </c>
      <c r="E329" s="367" t="s">
        <v>423</v>
      </c>
      <c r="F329" s="381" t="s">
        <v>39</v>
      </c>
      <c r="G329" s="399">
        <v>5</v>
      </c>
      <c r="H329" s="420">
        <v>104</v>
      </c>
      <c r="I329" s="526"/>
      <c r="J329" s="540"/>
      <c r="K329" s="551"/>
      <c r="L329" s="569"/>
      <c r="M329" s="580"/>
      <c r="N329" s="595"/>
      <c r="O329" s="617"/>
      <c r="P329" s="648"/>
      <c r="Q329" s="663"/>
      <c r="R329" s="203"/>
      <c r="S329" s="700"/>
      <c r="T329" s="102"/>
      <c r="U329" s="457">
        <f t="shared" si="57"/>
        <v>0</v>
      </c>
      <c r="V329" s="490"/>
      <c r="W329" s="283">
        <f>SUM(I329:P329,S329)*G329</f>
        <v>0</v>
      </c>
      <c r="X329" s="480"/>
      <c r="Y329" s="283">
        <f>SUM(I329:P329,S329)*D329</f>
        <v>0</v>
      </c>
      <c r="Z329" s="87"/>
      <c r="AA329" s="77"/>
    </row>
    <row r="330" spans="1:27" ht="11.25" customHeight="1" thickBot="1">
      <c r="A330" s="997"/>
      <c r="B330" s="254" t="s">
        <v>421</v>
      </c>
      <c r="C330" s="316">
        <v>6.54</v>
      </c>
      <c r="D330" s="291">
        <f t="shared" si="56"/>
        <v>2.9664916799999999</v>
      </c>
      <c r="E330" s="367" t="s">
        <v>424</v>
      </c>
      <c r="F330" s="381" t="s">
        <v>41</v>
      </c>
      <c r="G330" s="399">
        <v>5</v>
      </c>
      <c r="H330" s="420">
        <v>137</v>
      </c>
      <c r="I330" s="526"/>
      <c r="J330" s="540"/>
      <c r="K330" s="551"/>
      <c r="L330" s="569"/>
      <c r="M330" s="580"/>
      <c r="N330" s="595"/>
      <c r="O330" s="617"/>
      <c r="P330" s="648"/>
      <c r="Q330" s="663"/>
      <c r="R330" s="203"/>
      <c r="S330" s="700"/>
      <c r="T330" s="102"/>
      <c r="U330" s="457">
        <f t="shared" si="57"/>
        <v>0</v>
      </c>
      <c r="V330" s="490"/>
      <c r="W330" s="283">
        <f>SUM(I330:P330,S330)*G330</f>
        <v>0</v>
      </c>
      <c r="X330" s="480"/>
      <c r="Y330" s="283">
        <f>SUM(I330:P330,S330)*D330</f>
        <v>0</v>
      </c>
      <c r="Z330" s="87"/>
      <c r="AA330" s="77"/>
    </row>
    <row r="331" spans="1:27" ht="11.25" customHeight="1" thickBot="1">
      <c r="A331" s="997"/>
      <c r="B331" s="254" t="s">
        <v>421</v>
      </c>
      <c r="C331" s="316">
        <v>14.99</v>
      </c>
      <c r="D331" s="291">
        <f t="shared" si="56"/>
        <v>6.79934408</v>
      </c>
      <c r="E331" s="367" t="s">
        <v>425</v>
      </c>
      <c r="F331" s="381" t="s">
        <v>57</v>
      </c>
      <c r="G331" s="399">
        <v>5</v>
      </c>
      <c r="H331" s="420">
        <v>259</v>
      </c>
      <c r="I331" s="526"/>
      <c r="J331" s="540"/>
      <c r="K331" s="551"/>
      <c r="L331" s="569"/>
      <c r="M331" s="580"/>
      <c r="N331" s="595"/>
      <c r="O331" s="617"/>
      <c r="P331" s="648"/>
      <c r="Q331" s="663"/>
      <c r="R331" s="203"/>
      <c r="S331" s="700"/>
      <c r="T331" s="102"/>
      <c r="U331" s="457">
        <f t="shared" si="57"/>
        <v>0</v>
      </c>
      <c r="V331" s="490"/>
      <c r="W331" s="283">
        <f>SUM(I331:P331,S331)*G331</f>
        <v>0</v>
      </c>
      <c r="X331" s="480"/>
      <c r="Y331" s="283">
        <f>SUM(I331:P331,S331)*D331</f>
        <v>0</v>
      </c>
      <c r="Z331" s="87"/>
      <c r="AA331" s="77"/>
    </row>
    <row r="332" spans="1:27" ht="11.25" customHeight="1" thickBot="1">
      <c r="A332" s="997"/>
      <c r="B332" s="254" t="s">
        <v>421</v>
      </c>
      <c r="C332" s="316">
        <v>5.13</v>
      </c>
      <c r="D332" s="291">
        <f t="shared" si="56"/>
        <v>2.3269269599999998</v>
      </c>
      <c r="E332" s="367" t="s">
        <v>426</v>
      </c>
      <c r="F332" s="381" t="s">
        <v>68</v>
      </c>
      <c r="G332" s="399">
        <v>1</v>
      </c>
      <c r="H332" s="420">
        <v>101</v>
      </c>
      <c r="I332" s="526"/>
      <c r="J332" s="540"/>
      <c r="K332" s="551"/>
      <c r="L332" s="569"/>
      <c r="M332" s="580"/>
      <c r="N332" s="595"/>
      <c r="O332" s="617"/>
      <c r="P332" s="648"/>
      <c r="Q332" s="663"/>
      <c r="R332" s="203"/>
      <c r="S332" s="700"/>
      <c r="T332" s="102"/>
      <c r="U332" s="457">
        <f t="shared" si="57"/>
        <v>0</v>
      </c>
      <c r="V332" s="490"/>
      <c r="W332" s="283">
        <f>SUM(I332:P332,S332)*G332</f>
        <v>0</v>
      </c>
      <c r="X332" s="480"/>
      <c r="Y332" s="283">
        <f>SUM(I332:P332,S332)*D332</f>
        <v>0</v>
      </c>
      <c r="Z332" s="87"/>
      <c r="AA332" s="77"/>
    </row>
    <row r="333" spans="1:27" ht="11.25" customHeight="1" thickBot="1">
      <c r="A333" s="997"/>
      <c r="B333" s="254" t="s">
        <v>421</v>
      </c>
      <c r="C333" s="316">
        <v>8.76</v>
      </c>
      <c r="D333" s="291">
        <f t="shared" si="56"/>
        <v>3.9734659199999998</v>
      </c>
      <c r="E333" s="367" t="s">
        <v>427</v>
      </c>
      <c r="F333" s="381" t="s">
        <v>70</v>
      </c>
      <c r="G333" s="399">
        <v>1</v>
      </c>
      <c r="H333" s="420">
        <v>157</v>
      </c>
      <c r="I333" s="526"/>
      <c r="J333" s="540"/>
      <c r="K333" s="551"/>
      <c r="L333" s="569"/>
      <c r="M333" s="580"/>
      <c r="N333" s="595"/>
      <c r="O333" s="617"/>
      <c r="P333" s="648"/>
      <c r="Q333" s="663"/>
      <c r="R333" s="203"/>
      <c r="S333" s="700"/>
      <c r="T333" s="102"/>
      <c r="U333" s="457">
        <f t="shared" si="57"/>
        <v>0</v>
      </c>
      <c r="V333" s="490"/>
      <c r="W333" s="283">
        <f>SUM(I333:P333,S333)*G333</f>
        <v>0</v>
      </c>
      <c r="X333" s="480"/>
      <c r="Y333" s="283">
        <f>SUM(I333:P333,S333)*D333</f>
        <v>0</v>
      </c>
      <c r="Z333" s="87"/>
      <c r="AA333" s="77"/>
    </row>
    <row r="334" spans="1:27" ht="11.25" customHeight="1" thickBot="1">
      <c r="A334" s="997"/>
      <c r="B334" s="255" t="s">
        <v>421</v>
      </c>
      <c r="C334" s="317">
        <v>12.47</v>
      </c>
      <c r="D334" s="291">
        <f t="shared" si="56"/>
        <v>5.65629224</v>
      </c>
      <c r="E334" s="368" t="s">
        <v>428</v>
      </c>
      <c r="F334" s="382" t="s">
        <v>82</v>
      </c>
      <c r="G334" s="400">
        <v>1</v>
      </c>
      <c r="H334" s="420">
        <v>211</v>
      </c>
      <c r="I334" s="527"/>
      <c r="J334" s="541"/>
      <c r="K334" s="552"/>
      <c r="L334" s="570"/>
      <c r="M334" s="581"/>
      <c r="N334" s="596"/>
      <c r="O334" s="617"/>
      <c r="P334" s="649"/>
      <c r="Q334" s="663"/>
      <c r="R334" s="204"/>
      <c r="S334" s="701"/>
      <c r="T334" s="102"/>
      <c r="U334" s="457">
        <f t="shared" si="57"/>
        <v>0</v>
      </c>
      <c r="V334" s="490"/>
      <c r="W334" s="283">
        <f>SUM(I334:P334,S334)*G334</f>
        <v>0</v>
      </c>
      <c r="X334" s="480"/>
      <c r="Y334" s="283">
        <f>SUM(I334:P334,S334)*D334</f>
        <v>0</v>
      </c>
      <c r="Z334" s="87"/>
      <c r="AA334" s="77"/>
    </row>
    <row r="335" spans="1:27" ht="11.25" customHeight="1" thickBot="1">
      <c r="A335" s="1042"/>
      <c r="B335" s="256" t="s">
        <v>429</v>
      </c>
      <c r="C335" s="318">
        <v>54.65</v>
      </c>
      <c r="D335" s="291">
        <f t="shared" si="56"/>
        <v>24.788802799999999</v>
      </c>
      <c r="E335" s="369" t="s">
        <v>430</v>
      </c>
      <c r="F335" s="383" t="s">
        <v>46</v>
      </c>
      <c r="G335" s="401">
        <v>23</v>
      </c>
      <c r="H335" s="420">
        <v>1024</v>
      </c>
      <c r="I335" s="528"/>
      <c r="J335" s="542"/>
      <c r="K335" s="553"/>
      <c r="L335" s="571"/>
      <c r="M335" s="582"/>
      <c r="N335" s="597"/>
      <c r="O335" s="617"/>
      <c r="P335" s="650"/>
      <c r="Q335" s="663"/>
      <c r="R335" s="205"/>
      <c r="S335" s="702"/>
      <c r="T335" s="102"/>
      <c r="U335" s="458">
        <f t="shared" si="57"/>
        <v>0</v>
      </c>
      <c r="V335" s="490"/>
      <c r="W335" s="502">
        <f>SUM(I335:P335,S335)*G335</f>
        <v>0</v>
      </c>
      <c r="X335" s="480"/>
      <c r="Y335" s="502">
        <f>SUM(I335:P335,S335)*D335</f>
        <v>0</v>
      </c>
      <c r="Z335" s="87"/>
      <c r="AA335" s="77"/>
    </row>
    <row r="336" spans="1:27" ht="11.25" customHeight="1" thickTop="1" thickBot="1">
      <c r="A336" s="103"/>
      <c r="B336" s="257"/>
      <c r="C336" s="257"/>
      <c r="D336" s="347"/>
      <c r="E336" s="257"/>
      <c r="F336" s="257"/>
      <c r="G336" s="384"/>
      <c r="H336" s="429"/>
      <c r="I336" s="524"/>
      <c r="J336" s="206"/>
      <c r="K336" s="206"/>
      <c r="L336" s="206"/>
      <c r="M336" s="206"/>
      <c r="N336" s="206"/>
      <c r="O336" s="623"/>
      <c r="P336" s="602"/>
      <c r="Q336" s="664"/>
      <c r="R336" s="677"/>
      <c r="S336" s="206"/>
      <c r="T336" s="104"/>
      <c r="U336" s="459"/>
      <c r="V336" s="489"/>
      <c r="W336" s="504"/>
      <c r="X336" s="484"/>
      <c r="Y336" s="504"/>
      <c r="Z336" s="77"/>
      <c r="AA336" s="77"/>
    </row>
    <row r="337" spans="1:27" ht="11.25" customHeight="1" thickTop="1" thickBot="1">
      <c r="A337" s="1047" t="s">
        <v>420</v>
      </c>
      <c r="B337" s="253" t="s">
        <v>431</v>
      </c>
      <c r="C337" s="315">
        <v>4.5</v>
      </c>
      <c r="D337" s="298">
        <f t="shared" ref="D337:D344" si="58">0.453592*C337</f>
        <v>2.0411640000000002</v>
      </c>
      <c r="E337" s="366" t="s">
        <v>432</v>
      </c>
      <c r="F337" s="380" t="s">
        <v>37</v>
      </c>
      <c r="G337" s="402">
        <v>5</v>
      </c>
      <c r="H337" s="420">
        <v>89</v>
      </c>
      <c r="I337" s="519"/>
      <c r="J337" s="539"/>
      <c r="K337" s="550"/>
      <c r="L337" s="568"/>
      <c r="M337" s="579"/>
      <c r="N337" s="598"/>
      <c r="O337" s="617"/>
      <c r="P337" s="647"/>
      <c r="Q337" s="665"/>
      <c r="R337" s="678"/>
      <c r="S337" s="703"/>
      <c r="T337" s="105"/>
      <c r="U337" s="456">
        <f t="shared" ref="U337:U344" si="59">SUM(I337:P337,S337)*H337</f>
        <v>0</v>
      </c>
      <c r="V337" s="490"/>
      <c r="W337" s="501">
        <f>SUM(I337:P337,S337)*G337</f>
        <v>0</v>
      </c>
      <c r="X337" s="480"/>
      <c r="Y337" s="501">
        <f>SUM(I337:P337,S337)*D337</f>
        <v>0</v>
      </c>
      <c r="Z337" s="87"/>
      <c r="AA337" s="77"/>
    </row>
    <row r="338" spans="1:27" ht="11.25" customHeight="1" thickBot="1">
      <c r="A338" s="1044"/>
      <c r="B338" s="254" t="s">
        <v>431</v>
      </c>
      <c r="C338" s="316">
        <v>5.5</v>
      </c>
      <c r="D338" s="291">
        <f t="shared" si="58"/>
        <v>2.4947559999999998</v>
      </c>
      <c r="E338" s="367" t="s">
        <v>433</v>
      </c>
      <c r="F338" s="381" t="s">
        <v>39</v>
      </c>
      <c r="G338" s="403">
        <v>5</v>
      </c>
      <c r="H338" s="420">
        <v>120</v>
      </c>
      <c r="I338" s="520"/>
      <c r="J338" s="540"/>
      <c r="K338" s="551"/>
      <c r="L338" s="569"/>
      <c r="M338" s="580"/>
      <c r="N338" s="599"/>
      <c r="O338" s="617"/>
      <c r="P338" s="648"/>
      <c r="Q338" s="665"/>
      <c r="R338" s="679"/>
      <c r="S338" s="704"/>
      <c r="T338" s="105"/>
      <c r="U338" s="457">
        <f t="shared" si="59"/>
        <v>0</v>
      </c>
      <c r="V338" s="490"/>
      <c r="W338" s="283">
        <f>SUM(I338:P338,S338)*G338</f>
        <v>0</v>
      </c>
      <c r="X338" s="480"/>
      <c r="Y338" s="283">
        <f>SUM(I338:P338,S338)*D338</f>
        <v>0</v>
      </c>
      <c r="Z338" s="87"/>
      <c r="AA338" s="77"/>
    </row>
    <row r="339" spans="1:27" ht="11.25" customHeight="1" thickBot="1">
      <c r="A339" s="997"/>
      <c r="B339" s="254" t="s">
        <v>431</v>
      </c>
      <c r="C339" s="316">
        <v>6.5</v>
      </c>
      <c r="D339" s="291">
        <f t="shared" si="58"/>
        <v>2.9483480000000002</v>
      </c>
      <c r="E339" s="367" t="s">
        <v>434</v>
      </c>
      <c r="F339" s="381" t="s">
        <v>41</v>
      </c>
      <c r="G339" s="403">
        <v>5</v>
      </c>
      <c r="H339" s="420">
        <v>137</v>
      </c>
      <c r="I339" s="520"/>
      <c r="J339" s="540"/>
      <c r="K339" s="551"/>
      <c r="L339" s="569"/>
      <c r="M339" s="580"/>
      <c r="N339" s="599"/>
      <c r="O339" s="617"/>
      <c r="P339" s="648"/>
      <c r="Q339" s="665"/>
      <c r="R339" s="679"/>
      <c r="S339" s="704"/>
      <c r="T339" s="105"/>
      <c r="U339" s="457">
        <f t="shared" si="59"/>
        <v>0</v>
      </c>
      <c r="V339" s="490"/>
      <c r="W339" s="283">
        <f>SUM(I339:P339,S339)*G339</f>
        <v>0</v>
      </c>
      <c r="X339" s="480"/>
      <c r="Y339" s="283">
        <f>SUM(I339:P339,S339)*D339</f>
        <v>0</v>
      </c>
      <c r="Z339" s="87"/>
      <c r="AA339" s="77"/>
    </row>
    <row r="340" spans="1:27" ht="11.25" customHeight="1" thickBot="1">
      <c r="A340" s="997"/>
      <c r="B340" s="254" t="s">
        <v>431</v>
      </c>
      <c r="C340" s="316">
        <v>8.75</v>
      </c>
      <c r="D340" s="291">
        <f t="shared" si="58"/>
        <v>3.9689299999999998</v>
      </c>
      <c r="E340" s="367" t="s">
        <v>435</v>
      </c>
      <c r="F340" s="381" t="s">
        <v>57</v>
      </c>
      <c r="G340" s="403">
        <v>5</v>
      </c>
      <c r="H340" s="420">
        <v>168</v>
      </c>
      <c r="I340" s="520"/>
      <c r="J340" s="540"/>
      <c r="K340" s="551"/>
      <c r="L340" s="569"/>
      <c r="M340" s="580"/>
      <c r="N340" s="599"/>
      <c r="O340" s="617"/>
      <c r="P340" s="648"/>
      <c r="Q340" s="665"/>
      <c r="R340" s="679"/>
      <c r="S340" s="704"/>
      <c r="T340" s="105"/>
      <c r="U340" s="457">
        <f t="shared" si="59"/>
        <v>0</v>
      </c>
      <c r="V340" s="490"/>
      <c r="W340" s="283">
        <f>SUM(I340:P340,S340)*G340</f>
        <v>0</v>
      </c>
      <c r="X340" s="480"/>
      <c r="Y340" s="283">
        <f>SUM(I340:P340,S340)*D340</f>
        <v>0</v>
      </c>
      <c r="Z340" s="87"/>
      <c r="AA340" s="77"/>
    </row>
    <row r="341" spans="1:27" ht="11.25" customHeight="1" thickBot="1">
      <c r="A341" s="997"/>
      <c r="B341" s="254" t="s">
        <v>431</v>
      </c>
      <c r="C341" s="316">
        <v>3</v>
      </c>
      <c r="D341" s="291">
        <f t="shared" si="58"/>
        <v>1.360776</v>
      </c>
      <c r="E341" s="367" t="s">
        <v>436</v>
      </c>
      <c r="F341" s="381" t="s">
        <v>68</v>
      </c>
      <c r="G341" s="403">
        <v>1</v>
      </c>
      <c r="H341" s="420">
        <v>65</v>
      </c>
      <c r="I341" s="520"/>
      <c r="J341" s="540"/>
      <c r="K341" s="551"/>
      <c r="L341" s="569"/>
      <c r="M341" s="580"/>
      <c r="N341" s="599"/>
      <c r="O341" s="617"/>
      <c r="P341" s="648"/>
      <c r="Q341" s="665"/>
      <c r="R341" s="679"/>
      <c r="S341" s="704"/>
      <c r="T341" s="105"/>
      <c r="U341" s="457">
        <f t="shared" si="59"/>
        <v>0</v>
      </c>
      <c r="V341" s="490"/>
      <c r="W341" s="283">
        <f>SUM(I341:P341,S341)*G341</f>
        <v>0</v>
      </c>
      <c r="X341" s="480"/>
      <c r="Y341" s="283">
        <f>SUM(I341:P341,S341)*D341</f>
        <v>0</v>
      </c>
      <c r="Z341" s="87"/>
      <c r="AA341" s="77"/>
    </row>
    <row r="342" spans="1:27" ht="11.25" customHeight="1" thickBot="1">
      <c r="A342" s="997"/>
      <c r="B342" s="254" t="s">
        <v>431</v>
      </c>
      <c r="C342" s="316">
        <v>4.75</v>
      </c>
      <c r="D342" s="291">
        <f t="shared" si="58"/>
        <v>2.1545619999999999</v>
      </c>
      <c r="E342" s="367" t="s">
        <v>437</v>
      </c>
      <c r="F342" s="381" t="s">
        <v>70</v>
      </c>
      <c r="G342" s="403">
        <v>1</v>
      </c>
      <c r="H342" s="420">
        <v>92</v>
      </c>
      <c r="I342" s="520"/>
      <c r="J342" s="540"/>
      <c r="K342" s="551"/>
      <c r="L342" s="569"/>
      <c r="M342" s="580"/>
      <c r="N342" s="599"/>
      <c r="O342" s="617"/>
      <c r="P342" s="648"/>
      <c r="Q342" s="665"/>
      <c r="R342" s="679"/>
      <c r="S342" s="704"/>
      <c r="T342" s="105"/>
      <c r="U342" s="457">
        <f t="shared" si="59"/>
        <v>0</v>
      </c>
      <c r="V342" s="490"/>
      <c r="W342" s="283">
        <f>SUM(I342:P342,S342)*G342</f>
        <v>0</v>
      </c>
      <c r="X342" s="480"/>
      <c r="Y342" s="283">
        <f>SUM(I342:P342,S342)*D342</f>
        <v>0</v>
      </c>
      <c r="Z342" s="87"/>
      <c r="AA342" s="77"/>
    </row>
    <row r="343" spans="1:27" ht="11.25" customHeight="1" thickBot="1">
      <c r="A343" s="997"/>
      <c r="B343" s="255" t="s">
        <v>431</v>
      </c>
      <c r="C343" s="317">
        <v>16</v>
      </c>
      <c r="D343" s="291">
        <f t="shared" si="58"/>
        <v>7.2574719999999999</v>
      </c>
      <c r="E343" s="368" t="s">
        <v>438</v>
      </c>
      <c r="F343" s="382" t="s">
        <v>82</v>
      </c>
      <c r="G343" s="404">
        <v>1</v>
      </c>
      <c r="H343" s="420">
        <v>261</v>
      </c>
      <c r="I343" s="521"/>
      <c r="J343" s="541"/>
      <c r="K343" s="552"/>
      <c r="L343" s="570"/>
      <c r="M343" s="581"/>
      <c r="N343" s="600"/>
      <c r="O343" s="617"/>
      <c r="P343" s="649"/>
      <c r="Q343" s="665"/>
      <c r="R343" s="679"/>
      <c r="S343" s="704"/>
      <c r="T343" s="105"/>
      <c r="U343" s="457">
        <f t="shared" si="59"/>
        <v>0</v>
      </c>
      <c r="V343" s="490"/>
      <c r="W343" s="283">
        <f>SUM(I343:P343,S343)*G343</f>
        <v>0</v>
      </c>
      <c r="X343" s="480"/>
      <c r="Y343" s="283">
        <f>SUM(I343:P343,S343)*D343</f>
        <v>0</v>
      </c>
      <c r="Z343" s="87"/>
      <c r="AA343" s="77"/>
    </row>
    <row r="344" spans="1:27" ht="11.25" customHeight="1" thickBot="1">
      <c r="A344" s="1042"/>
      <c r="B344" s="256" t="s">
        <v>439</v>
      </c>
      <c r="C344" s="318">
        <v>49</v>
      </c>
      <c r="D344" s="291">
        <f t="shared" si="58"/>
        <v>22.226008</v>
      </c>
      <c r="E344" s="369" t="s">
        <v>440</v>
      </c>
      <c r="F344" s="383" t="s">
        <v>46</v>
      </c>
      <c r="G344" s="405">
        <v>23</v>
      </c>
      <c r="H344" s="420">
        <v>933</v>
      </c>
      <c r="I344" s="522"/>
      <c r="J344" s="542"/>
      <c r="K344" s="553"/>
      <c r="L344" s="571"/>
      <c r="M344" s="582"/>
      <c r="N344" s="601"/>
      <c r="O344" s="617"/>
      <c r="P344" s="650"/>
      <c r="Q344" s="665"/>
      <c r="R344" s="680"/>
      <c r="S344" s="705"/>
      <c r="T344" s="105"/>
      <c r="U344" s="458">
        <f t="shared" si="59"/>
        <v>0</v>
      </c>
      <c r="V344" s="490"/>
      <c r="W344" s="502">
        <f>SUM(I344:P344,S344)*G344</f>
        <v>0</v>
      </c>
      <c r="X344" s="480"/>
      <c r="Y344" s="502">
        <f>SUM(I344:P344,S344)*D344</f>
        <v>0</v>
      </c>
      <c r="Z344" s="87"/>
      <c r="AA344" s="77"/>
    </row>
    <row r="345" spans="1:27" ht="11.25" customHeight="1" thickTop="1" thickBot="1">
      <c r="A345" s="103"/>
      <c r="B345" s="257"/>
      <c r="C345" s="257"/>
      <c r="D345" s="347"/>
      <c r="E345" s="257"/>
      <c r="F345" s="384"/>
      <c r="G345" s="257"/>
      <c r="H345" s="430"/>
      <c r="I345" s="206"/>
      <c r="J345" s="206"/>
      <c r="K345" s="206"/>
      <c r="L345" s="206"/>
      <c r="M345" s="206"/>
      <c r="N345" s="602"/>
      <c r="O345" s="623"/>
      <c r="P345" s="206"/>
      <c r="Q345" s="666"/>
      <c r="R345" s="206"/>
      <c r="S345" s="706"/>
      <c r="T345" s="106"/>
      <c r="U345" s="460"/>
      <c r="V345" s="491"/>
      <c r="W345" s="504"/>
      <c r="X345" s="484"/>
      <c r="Y345" s="504"/>
      <c r="Z345" s="77"/>
      <c r="AA345" s="77"/>
    </row>
    <row r="346" spans="1:27" ht="11.25" customHeight="1" thickTop="1" thickBot="1">
      <c r="A346" s="1047" t="s">
        <v>420</v>
      </c>
      <c r="B346" s="253" t="s">
        <v>441</v>
      </c>
      <c r="C346" s="315">
        <v>2.75</v>
      </c>
      <c r="D346" s="298"/>
      <c r="E346" s="366" t="s">
        <v>442</v>
      </c>
      <c r="F346" s="380" t="s">
        <v>37</v>
      </c>
      <c r="G346" s="402">
        <v>5</v>
      </c>
      <c r="H346" s="420">
        <v>69</v>
      </c>
      <c r="I346" s="519"/>
      <c r="J346" s="539"/>
      <c r="K346" s="550"/>
      <c r="L346" s="568"/>
      <c r="M346" s="579"/>
      <c r="N346" s="598"/>
      <c r="O346" s="617"/>
      <c r="P346" s="647"/>
      <c r="Q346" s="665"/>
      <c r="R346" s="678"/>
      <c r="S346" s="703"/>
      <c r="T346" s="105"/>
      <c r="U346" s="456">
        <f t="shared" ref="U346:U353" si="60">SUM(I346:P346,S346)*H346</f>
        <v>0</v>
      </c>
      <c r="V346" s="490"/>
      <c r="W346" s="501">
        <f>SUM(I346:P346,S346)*G346</f>
        <v>0</v>
      </c>
      <c r="X346" s="480"/>
      <c r="Y346" s="501">
        <f>SUM(I346:P346,S346)*D346</f>
        <v>0</v>
      </c>
      <c r="Z346" s="87"/>
      <c r="AA346" s="77"/>
    </row>
    <row r="347" spans="1:27" ht="11.25" customHeight="1" thickBot="1">
      <c r="A347" s="1044"/>
      <c r="B347" s="254" t="s">
        <v>441</v>
      </c>
      <c r="C347" s="316">
        <v>5</v>
      </c>
      <c r="D347" s="291"/>
      <c r="E347" s="367" t="s">
        <v>443</v>
      </c>
      <c r="F347" s="381" t="s">
        <v>39</v>
      </c>
      <c r="G347" s="403">
        <v>5</v>
      </c>
      <c r="H347" s="420">
        <v>100</v>
      </c>
      <c r="I347" s="520"/>
      <c r="J347" s="540"/>
      <c r="K347" s="551"/>
      <c r="L347" s="569"/>
      <c r="M347" s="580"/>
      <c r="N347" s="599"/>
      <c r="O347" s="617"/>
      <c r="P347" s="648"/>
      <c r="Q347" s="665"/>
      <c r="R347" s="679"/>
      <c r="S347" s="704"/>
      <c r="T347" s="105"/>
      <c r="U347" s="457">
        <f t="shared" si="60"/>
        <v>0</v>
      </c>
      <c r="V347" s="490"/>
      <c r="W347" s="283">
        <f>SUM(I347:P347,S347)*G347</f>
        <v>0</v>
      </c>
      <c r="X347" s="480"/>
      <c r="Y347" s="283">
        <f>SUM(I347:P347,S347)*D347</f>
        <v>0</v>
      </c>
      <c r="Z347" s="87"/>
      <c r="AA347" s="77"/>
    </row>
    <row r="348" spans="1:27" ht="11.25" customHeight="1" thickBot="1">
      <c r="A348" s="997"/>
      <c r="B348" s="254" t="s">
        <v>441</v>
      </c>
      <c r="C348" s="316">
        <v>10</v>
      </c>
      <c r="D348" s="291"/>
      <c r="E348" s="367" t="s">
        <v>444</v>
      </c>
      <c r="F348" s="381" t="s">
        <v>41</v>
      </c>
      <c r="G348" s="403">
        <v>5</v>
      </c>
      <c r="H348" s="420">
        <v>171</v>
      </c>
      <c r="I348" s="520"/>
      <c r="J348" s="540"/>
      <c r="K348" s="551"/>
      <c r="L348" s="569"/>
      <c r="M348" s="580"/>
      <c r="N348" s="599"/>
      <c r="O348" s="617"/>
      <c r="P348" s="648"/>
      <c r="Q348" s="665"/>
      <c r="R348" s="679"/>
      <c r="S348" s="704"/>
      <c r="T348" s="105"/>
      <c r="U348" s="457">
        <f t="shared" si="60"/>
        <v>0</v>
      </c>
      <c r="V348" s="490"/>
      <c r="W348" s="283">
        <f>SUM(I348:P348,S348)*G348</f>
        <v>0</v>
      </c>
      <c r="X348" s="480"/>
      <c r="Y348" s="283">
        <f>SUM(I348:P348,S348)*D348</f>
        <v>0</v>
      </c>
      <c r="Z348" s="87"/>
      <c r="AA348" s="77"/>
    </row>
    <row r="349" spans="1:27" ht="11.25" customHeight="1" thickBot="1">
      <c r="A349" s="997"/>
      <c r="B349" s="254" t="s">
        <v>441</v>
      </c>
      <c r="C349" s="319"/>
      <c r="D349" s="291"/>
      <c r="E349" s="367" t="s">
        <v>445</v>
      </c>
      <c r="F349" s="381" t="s">
        <v>57</v>
      </c>
      <c r="G349" s="403">
        <v>5</v>
      </c>
      <c r="H349" s="420">
        <v>315</v>
      </c>
      <c r="I349" s="520"/>
      <c r="J349" s="540"/>
      <c r="K349" s="551"/>
      <c r="L349" s="569"/>
      <c r="M349" s="580"/>
      <c r="N349" s="599"/>
      <c r="O349" s="617"/>
      <c r="P349" s="648"/>
      <c r="Q349" s="665"/>
      <c r="R349" s="679"/>
      <c r="S349" s="704"/>
      <c r="T349" s="105"/>
      <c r="U349" s="457">
        <f t="shared" si="60"/>
        <v>0</v>
      </c>
      <c r="V349" s="490"/>
      <c r="W349" s="283">
        <f>SUM(I349:P349,S349)*G349</f>
        <v>0</v>
      </c>
      <c r="X349" s="480"/>
      <c r="Y349" s="283">
        <f>SUM(I349:P349,S349)*D349</f>
        <v>0</v>
      </c>
      <c r="Z349" s="87"/>
      <c r="AA349" s="77"/>
    </row>
    <row r="350" spans="1:27" ht="11.25" customHeight="1" thickBot="1">
      <c r="A350" s="997"/>
      <c r="B350" s="254" t="s">
        <v>441</v>
      </c>
      <c r="C350" s="319"/>
      <c r="D350" s="291"/>
      <c r="E350" s="367" t="s">
        <v>446</v>
      </c>
      <c r="F350" s="381" t="s">
        <v>68</v>
      </c>
      <c r="G350" s="403">
        <v>1</v>
      </c>
      <c r="H350" s="420">
        <v>125</v>
      </c>
      <c r="I350" s="520"/>
      <c r="J350" s="540"/>
      <c r="K350" s="551"/>
      <c r="L350" s="569"/>
      <c r="M350" s="580"/>
      <c r="N350" s="599"/>
      <c r="O350" s="617"/>
      <c r="P350" s="648"/>
      <c r="Q350" s="665"/>
      <c r="R350" s="679"/>
      <c r="S350" s="704"/>
      <c r="T350" s="105"/>
      <c r="U350" s="457">
        <f t="shared" si="60"/>
        <v>0</v>
      </c>
      <c r="V350" s="490"/>
      <c r="W350" s="283">
        <f>SUM(I350:P350,S350)*G350</f>
        <v>0</v>
      </c>
      <c r="X350" s="480"/>
      <c r="Y350" s="283">
        <f>SUM(I350:P350,S350)*D350</f>
        <v>0</v>
      </c>
      <c r="Z350" s="87"/>
      <c r="AA350" s="77"/>
    </row>
    <row r="351" spans="1:27" ht="11.25" customHeight="1" thickBot="1">
      <c r="A351" s="997"/>
      <c r="B351" s="254" t="s">
        <v>441</v>
      </c>
      <c r="C351" s="316">
        <v>10</v>
      </c>
      <c r="D351" s="291"/>
      <c r="E351" s="367" t="s">
        <v>447</v>
      </c>
      <c r="F351" s="381" t="s">
        <v>70</v>
      </c>
      <c r="G351" s="403">
        <v>1</v>
      </c>
      <c r="H351" s="420">
        <v>171</v>
      </c>
      <c r="I351" s="520"/>
      <c r="J351" s="540"/>
      <c r="K351" s="551"/>
      <c r="L351" s="569"/>
      <c r="M351" s="580"/>
      <c r="N351" s="599"/>
      <c r="O351" s="617"/>
      <c r="P351" s="648"/>
      <c r="Q351" s="665"/>
      <c r="R351" s="679"/>
      <c r="S351" s="704"/>
      <c r="T351" s="105"/>
      <c r="U351" s="457">
        <f t="shared" si="60"/>
        <v>0</v>
      </c>
      <c r="V351" s="490"/>
      <c r="W351" s="283">
        <f>SUM(I351:P351,S351)*G351</f>
        <v>0</v>
      </c>
      <c r="X351" s="480"/>
      <c r="Y351" s="283">
        <f>SUM(I351:P351,S351)*D351</f>
        <v>0</v>
      </c>
      <c r="Z351" s="87"/>
      <c r="AA351" s="77"/>
    </row>
    <row r="352" spans="1:27" ht="11.25" customHeight="1" thickBot="1">
      <c r="A352" s="997"/>
      <c r="B352" s="255" t="s">
        <v>441</v>
      </c>
      <c r="C352" s="320"/>
      <c r="D352" s="291"/>
      <c r="E352" s="368" t="s">
        <v>448</v>
      </c>
      <c r="F352" s="382" t="s">
        <v>82</v>
      </c>
      <c r="G352" s="404">
        <v>1</v>
      </c>
      <c r="H352" s="420">
        <v>212</v>
      </c>
      <c r="I352" s="521"/>
      <c r="J352" s="541"/>
      <c r="K352" s="552"/>
      <c r="L352" s="570"/>
      <c r="M352" s="581"/>
      <c r="N352" s="600"/>
      <c r="O352" s="617"/>
      <c r="P352" s="649"/>
      <c r="Q352" s="665"/>
      <c r="R352" s="679"/>
      <c r="S352" s="704"/>
      <c r="T352" s="105"/>
      <c r="U352" s="457">
        <f t="shared" si="60"/>
        <v>0</v>
      </c>
      <c r="V352" s="490"/>
      <c r="W352" s="283">
        <f>SUM(I352:P352,S352)*G352</f>
        <v>0</v>
      </c>
      <c r="X352" s="480"/>
      <c r="Y352" s="283">
        <f>SUM(I352:P352,S352)*D352</f>
        <v>0</v>
      </c>
      <c r="Z352" s="87"/>
      <c r="AA352" s="77"/>
    </row>
    <row r="353" spans="1:27" ht="11.25" customHeight="1" thickBot="1">
      <c r="A353" s="1042"/>
      <c r="B353" s="256" t="s">
        <v>449</v>
      </c>
      <c r="C353" s="318">
        <v>27.75</v>
      </c>
      <c r="D353" s="291"/>
      <c r="E353" s="369" t="s">
        <v>450</v>
      </c>
      <c r="F353" s="383" t="s">
        <v>46</v>
      </c>
      <c r="G353" s="405">
        <v>23</v>
      </c>
      <c r="H353" s="420">
        <v>1163</v>
      </c>
      <c r="I353" s="522"/>
      <c r="J353" s="542"/>
      <c r="K353" s="553"/>
      <c r="L353" s="571"/>
      <c r="M353" s="582"/>
      <c r="N353" s="601"/>
      <c r="O353" s="617"/>
      <c r="P353" s="650"/>
      <c r="Q353" s="665"/>
      <c r="R353" s="680"/>
      <c r="S353" s="705"/>
      <c r="T353" s="105"/>
      <c r="U353" s="458">
        <f t="shared" si="60"/>
        <v>0</v>
      </c>
      <c r="V353" s="490"/>
      <c r="W353" s="502">
        <f>SUM(I353:P353,S353)*G353</f>
        <v>0</v>
      </c>
      <c r="X353" s="480"/>
      <c r="Y353" s="502">
        <f>SUM(I353:P353,S353)*D353</f>
        <v>0</v>
      </c>
      <c r="Z353" s="87"/>
      <c r="AA353" s="77"/>
    </row>
    <row r="354" spans="1:27" ht="11.25" customHeight="1" thickTop="1" thickBot="1">
      <c r="A354" s="97"/>
      <c r="B354" s="246"/>
      <c r="C354" s="246"/>
      <c r="D354" s="346"/>
      <c r="E354" s="246"/>
      <c r="F354" s="246"/>
      <c r="G354" s="246"/>
      <c r="H354" s="428"/>
      <c r="I354" s="198"/>
      <c r="J354" s="198"/>
      <c r="K354" s="198"/>
      <c r="L354" s="198"/>
      <c r="M354" s="198"/>
      <c r="N354" s="198"/>
      <c r="O354" s="624"/>
      <c r="P354" s="615"/>
      <c r="Q354" s="667"/>
      <c r="R354" s="224"/>
      <c r="S354" s="523"/>
      <c r="T354" s="100"/>
      <c r="U354" s="461"/>
      <c r="V354" s="492"/>
      <c r="W354" s="504"/>
      <c r="X354" s="484"/>
      <c r="Y354" s="504"/>
      <c r="Z354" s="77"/>
      <c r="AA354" s="77"/>
    </row>
    <row r="355" spans="1:27" ht="11.25" customHeight="1" thickTop="1" thickBot="1">
      <c r="A355" s="101" t="s">
        <v>451</v>
      </c>
      <c r="B355" s="258" t="s">
        <v>452</v>
      </c>
      <c r="C355" s="290">
        <v>4.4000000000000004</v>
      </c>
      <c r="D355" s="298">
        <f t="shared" ref="D355:D363" si="61">0.453592*C355</f>
        <v>1.9958048000000002</v>
      </c>
      <c r="E355" s="361" t="s">
        <v>453</v>
      </c>
      <c r="F355" s="357" t="s">
        <v>37</v>
      </c>
      <c r="G355" s="406">
        <v>5</v>
      </c>
      <c r="H355" s="420">
        <v>52</v>
      </c>
      <c r="I355" s="519"/>
      <c r="J355" s="539"/>
      <c r="K355" s="550"/>
      <c r="L355" s="568"/>
      <c r="M355" s="579"/>
      <c r="N355" s="598"/>
      <c r="O355" s="617"/>
      <c r="P355" s="647"/>
      <c r="Q355" s="665"/>
      <c r="R355" s="679"/>
      <c r="S355" s="704"/>
      <c r="T355" s="105"/>
      <c r="U355" s="456">
        <f t="shared" ref="U355:U363" si="62">SUM(I355:P355,S355)*H355</f>
        <v>0</v>
      </c>
      <c r="V355" s="485"/>
      <c r="W355" s="501">
        <f>SUM(I355:P355,S355)*G355</f>
        <v>0</v>
      </c>
      <c r="X355" s="480"/>
      <c r="Y355" s="501">
        <f>SUM(I355:P355,S355)*D355</f>
        <v>0</v>
      </c>
      <c r="Z355" s="87"/>
      <c r="AA355" s="77"/>
    </row>
    <row r="356" spans="1:27" ht="11.25" customHeight="1" thickBot="1">
      <c r="A356" s="101" t="s">
        <v>454</v>
      </c>
      <c r="B356" s="259" t="s">
        <v>455</v>
      </c>
      <c r="C356" s="299">
        <v>6.6</v>
      </c>
      <c r="D356" s="291">
        <f t="shared" si="61"/>
        <v>2.9937071999999998</v>
      </c>
      <c r="E356" s="362" t="s">
        <v>456</v>
      </c>
      <c r="F356" s="358" t="s">
        <v>227</v>
      </c>
      <c r="G356" s="407">
        <v>5</v>
      </c>
      <c r="H356" s="420">
        <v>69</v>
      </c>
      <c r="I356" s="520"/>
      <c r="J356" s="540"/>
      <c r="K356" s="551"/>
      <c r="L356" s="569"/>
      <c r="M356" s="580"/>
      <c r="N356" s="599"/>
      <c r="O356" s="617"/>
      <c r="P356" s="648"/>
      <c r="Q356" s="665"/>
      <c r="R356" s="679"/>
      <c r="S356" s="704"/>
      <c r="T356" s="105"/>
      <c r="U356" s="458">
        <f t="shared" si="62"/>
        <v>0</v>
      </c>
      <c r="V356" s="485"/>
      <c r="W356" s="283">
        <f>SUM(I356:P356,S356)*G356</f>
        <v>0</v>
      </c>
      <c r="X356" s="480"/>
      <c r="Y356" s="283">
        <f>SUM(I356:P356,S356)*D356</f>
        <v>0</v>
      </c>
      <c r="Z356" s="87"/>
      <c r="AA356" s="77"/>
    </row>
    <row r="357" spans="1:27" ht="11.25" customHeight="1" thickBot="1">
      <c r="A357" s="101" t="s">
        <v>457</v>
      </c>
      <c r="B357" s="244" t="s">
        <v>458</v>
      </c>
      <c r="C357" s="312">
        <v>6.2</v>
      </c>
      <c r="D357" s="291">
        <f t="shared" si="61"/>
        <v>2.8122704000000001</v>
      </c>
      <c r="E357" s="358" t="s">
        <v>459</v>
      </c>
      <c r="F357" s="358" t="s">
        <v>41</v>
      </c>
      <c r="G357" s="312">
        <v>5</v>
      </c>
      <c r="H357" s="420">
        <v>73</v>
      </c>
      <c r="I357" s="520"/>
      <c r="J357" s="540"/>
      <c r="K357" s="551"/>
      <c r="L357" s="569"/>
      <c r="M357" s="580"/>
      <c r="N357" s="599"/>
      <c r="O357" s="617"/>
      <c r="P357" s="648"/>
      <c r="Q357" s="668"/>
      <c r="R357" s="679"/>
      <c r="S357" s="704"/>
      <c r="T357" s="107"/>
      <c r="U357" s="456">
        <f t="shared" si="62"/>
        <v>0</v>
      </c>
      <c r="V357" s="485"/>
      <c r="W357" s="283">
        <f>SUM(I357:P357,S357)*G357</f>
        <v>0</v>
      </c>
      <c r="X357" s="480"/>
      <c r="Y357" s="283">
        <f>SUM(I357:P357,S357)*D357</f>
        <v>0</v>
      </c>
      <c r="Z357" s="87"/>
      <c r="AA357" s="77"/>
    </row>
    <row r="358" spans="1:27" ht="11.25" customHeight="1" thickBot="1">
      <c r="A358" s="92"/>
      <c r="B358" s="244" t="s">
        <v>460</v>
      </c>
      <c r="C358" s="312">
        <v>10.9</v>
      </c>
      <c r="D358" s="291">
        <f t="shared" si="61"/>
        <v>4.9441528000000003</v>
      </c>
      <c r="E358" s="358" t="s">
        <v>461</v>
      </c>
      <c r="F358" s="358" t="s">
        <v>57</v>
      </c>
      <c r="G358" s="312">
        <v>5</v>
      </c>
      <c r="H358" s="420">
        <v>112</v>
      </c>
      <c r="I358" s="520"/>
      <c r="J358" s="540"/>
      <c r="K358" s="551"/>
      <c r="L358" s="569"/>
      <c r="M358" s="580"/>
      <c r="N358" s="599"/>
      <c r="O358" s="617"/>
      <c r="P358" s="648"/>
      <c r="Q358" s="660"/>
      <c r="R358" s="679"/>
      <c r="S358" s="704"/>
      <c r="T358" s="108"/>
      <c r="U358" s="457">
        <f t="shared" si="62"/>
        <v>0</v>
      </c>
      <c r="V358" s="485"/>
      <c r="W358" s="283">
        <f>SUM(I358:P358,S358)*G358</f>
        <v>0</v>
      </c>
      <c r="X358" s="480"/>
      <c r="Y358" s="283">
        <f>SUM(I358:P358,S358)*D358</f>
        <v>0</v>
      </c>
      <c r="Z358" s="87"/>
      <c r="AA358" s="77"/>
    </row>
    <row r="359" spans="1:27" ht="11.25" customHeight="1" thickBot="1">
      <c r="A359" s="92"/>
      <c r="B359" s="244" t="s">
        <v>462</v>
      </c>
      <c r="C359" s="312">
        <v>18.3</v>
      </c>
      <c r="D359" s="291">
        <f t="shared" si="61"/>
        <v>8.3007336000000009</v>
      </c>
      <c r="E359" s="358" t="s">
        <v>463</v>
      </c>
      <c r="F359" s="358" t="s">
        <v>464</v>
      </c>
      <c r="G359" s="312">
        <v>5</v>
      </c>
      <c r="H359" s="420">
        <v>177</v>
      </c>
      <c r="I359" s="520"/>
      <c r="J359" s="540"/>
      <c r="K359" s="551"/>
      <c r="L359" s="569"/>
      <c r="M359" s="580"/>
      <c r="N359" s="599"/>
      <c r="O359" s="617"/>
      <c r="P359" s="648"/>
      <c r="Q359" s="660"/>
      <c r="R359" s="679"/>
      <c r="S359" s="704"/>
      <c r="T359" s="108"/>
      <c r="U359" s="457">
        <f t="shared" si="62"/>
        <v>0</v>
      </c>
      <c r="V359" s="485"/>
      <c r="W359" s="283">
        <f>SUM(I359:P359,S359)*G359</f>
        <v>0</v>
      </c>
      <c r="X359" s="480"/>
      <c r="Y359" s="283">
        <f>SUM(I359:P359,S359)*D359</f>
        <v>0</v>
      </c>
      <c r="Z359" s="87"/>
      <c r="AA359" s="77"/>
    </row>
    <row r="360" spans="1:27" ht="11.25" customHeight="1" thickBot="1">
      <c r="A360" s="92"/>
      <c r="B360" s="244" t="s">
        <v>465</v>
      </c>
      <c r="C360" s="312">
        <v>7.5</v>
      </c>
      <c r="D360" s="291">
        <f t="shared" si="61"/>
        <v>3.4019399999999997</v>
      </c>
      <c r="E360" s="358" t="s">
        <v>466</v>
      </c>
      <c r="F360" s="358" t="s">
        <v>68</v>
      </c>
      <c r="G360" s="312">
        <v>1</v>
      </c>
      <c r="H360" s="420">
        <v>77</v>
      </c>
      <c r="I360" s="520"/>
      <c r="J360" s="540"/>
      <c r="K360" s="551"/>
      <c r="L360" s="569"/>
      <c r="M360" s="580"/>
      <c r="N360" s="599"/>
      <c r="O360" s="617"/>
      <c r="P360" s="648"/>
      <c r="Q360" s="660"/>
      <c r="R360" s="679"/>
      <c r="S360" s="704"/>
      <c r="T360" s="108"/>
      <c r="U360" s="457">
        <f t="shared" si="62"/>
        <v>0</v>
      </c>
      <c r="V360" s="485"/>
      <c r="W360" s="283">
        <f>SUM(I360:P360,S360)*G360</f>
        <v>0</v>
      </c>
      <c r="X360" s="480"/>
      <c r="Y360" s="283">
        <f>SUM(I360:P360,S360)*D360</f>
        <v>0</v>
      </c>
      <c r="Z360" s="87"/>
      <c r="AA360" s="77"/>
    </row>
    <row r="361" spans="1:27" ht="11.25" customHeight="1" thickBot="1">
      <c r="A361" s="92"/>
      <c r="B361" s="244" t="s">
        <v>467</v>
      </c>
      <c r="C361" s="312">
        <v>7.4</v>
      </c>
      <c r="D361" s="291">
        <f t="shared" si="61"/>
        <v>3.3565808000000001</v>
      </c>
      <c r="E361" s="358" t="s">
        <v>468</v>
      </c>
      <c r="F361" s="358" t="s">
        <v>70</v>
      </c>
      <c r="G361" s="312">
        <v>1</v>
      </c>
      <c r="H361" s="420">
        <v>77</v>
      </c>
      <c r="I361" s="520"/>
      <c r="J361" s="540"/>
      <c r="K361" s="551"/>
      <c r="L361" s="569"/>
      <c r="M361" s="580"/>
      <c r="N361" s="599"/>
      <c r="O361" s="617"/>
      <c r="P361" s="648"/>
      <c r="Q361" s="660"/>
      <c r="R361" s="679"/>
      <c r="S361" s="704"/>
      <c r="T361" s="108"/>
      <c r="U361" s="457">
        <f t="shared" si="62"/>
        <v>0</v>
      </c>
      <c r="V361" s="485"/>
      <c r="W361" s="283">
        <f>SUM(I361:P361,S361)*G361</f>
        <v>0</v>
      </c>
      <c r="X361" s="480"/>
      <c r="Y361" s="283">
        <f>SUM(I361:P361,S361)*D361</f>
        <v>0</v>
      </c>
      <c r="Z361" s="87"/>
      <c r="AA361" s="77"/>
    </row>
    <row r="362" spans="1:27" ht="11.25" customHeight="1" thickBot="1">
      <c r="A362" s="92"/>
      <c r="B362" s="245" t="s">
        <v>469</v>
      </c>
      <c r="C362" s="313">
        <v>15.4</v>
      </c>
      <c r="D362" s="292">
        <f t="shared" si="61"/>
        <v>6.9853167999999997</v>
      </c>
      <c r="E362" s="359" t="s">
        <v>470</v>
      </c>
      <c r="F362" s="359" t="s">
        <v>82</v>
      </c>
      <c r="G362" s="313">
        <v>1</v>
      </c>
      <c r="H362" s="420">
        <v>141</v>
      </c>
      <c r="I362" s="520"/>
      <c r="J362" s="540"/>
      <c r="K362" s="551"/>
      <c r="L362" s="569"/>
      <c r="M362" s="580"/>
      <c r="N362" s="599"/>
      <c r="O362" s="617"/>
      <c r="P362" s="648"/>
      <c r="Q362" s="660"/>
      <c r="R362" s="679"/>
      <c r="S362" s="704"/>
      <c r="T362" s="108"/>
      <c r="U362" s="457">
        <f t="shared" si="62"/>
        <v>0</v>
      </c>
      <c r="V362" s="485"/>
      <c r="W362" s="283">
        <f>SUM(I362:P362,S362)*G362</f>
        <v>0</v>
      </c>
      <c r="X362" s="480"/>
      <c r="Y362" s="283">
        <f>SUM(I362:P362,S362)*D362</f>
        <v>0</v>
      </c>
      <c r="Z362" s="87"/>
      <c r="AA362" s="77"/>
    </row>
    <row r="363" spans="1:27" ht="11.25" customHeight="1" thickBot="1">
      <c r="A363" s="92"/>
      <c r="B363" s="256" t="s">
        <v>471</v>
      </c>
      <c r="C363" s="318">
        <f>SUM(C355:C362)</f>
        <v>76.7</v>
      </c>
      <c r="D363" s="293">
        <f t="shared" si="61"/>
        <v>34.790506399999998</v>
      </c>
      <c r="E363" s="369" t="s">
        <v>472</v>
      </c>
      <c r="F363" s="383" t="s">
        <v>46</v>
      </c>
      <c r="G363" s="408">
        <f>SUM(G355:G362)</f>
        <v>28</v>
      </c>
      <c r="H363" s="420">
        <v>780</v>
      </c>
      <c r="I363" s="521"/>
      <c r="J363" s="541"/>
      <c r="K363" s="552"/>
      <c r="L363" s="570"/>
      <c r="M363" s="581"/>
      <c r="N363" s="600"/>
      <c r="O363" s="617"/>
      <c r="P363" s="651"/>
      <c r="Q363" s="669"/>
      <c r="R363" s="679"/>
      <c r="S363" s="704"/>
      <c r="T363" s="108"/>
      <c r="U363" s="458">
        <f t="shared" si="62"/>
        <v>0</v>
      </c>
      <c r="V363" s="485"/>
      <c r="W363" s="502">
        <f>SUM(I363:P363,S363)*G363</f>
        <v>0</v>
      </c>
      <c r="X363" s="480"/>
      <c r="Y363" s="502">
        <f>SUM(I363:P363,S363)*D363</f>
        <v>0</v>
      </c>
      <c r="Z363" s="87"/>
      <c r="AA363" s="77"/>
    </row>
    <row r="364" spans="1:27" ht="11.25" customHeight="1" thickTop="1">
      <c r="A364" s="97"/>
      <c r="B364" s="247"/>
      <c r="C364" s="247"/>
      <c r="D364" s="247"/>
      <c r="E364" s="247"/>
      <c r="F364" s="247"/>
      <c r="G364" s="247"/>
      <c r="H364" s="431"/>
      <c r="I364" s="199"/>
      <c r="J364" s="199"/>
      <c r="K364" s="199"/>
      <c r="L364" s="199"/>
      <c r="M364" s="199"/>
      <c r="N364" s="199"/>
      <c r="O364" s="625"/>
      <c r="P364" s="620"/>
      <c r="Q364" s="207"/>
      <c r="R364" s="681"/>
      <c r="S364" s="707"/>
      <c r="T364" s="17"/>
      <c r="U364" s="462"/>
      <c r="V364" s="484"/>
      <c r="W364" s="506"/>
      <c r="X364" s="484"/>
      <c r="Y364" s="506"/>
      <c r="Z364" s="77"/>
      <c r="AA364" s="77"/>
    </row>
    <row r="365" spans="1:27" ht="11.25" customHeight="1" thickBot="1">
      <c r="A365" s="97"/>
      <c r="B365" s="260" t="s">
        <v>473</v>
      </c>
      <c r="C365" s="321"/>
      <c r="D365" s="321"/>
      <c r="E365" s="321"/>
      <c r="F365" s="321"/>
      <c r="G365" s="321"/>
      <c r="H365" s="432"/>
      <c r="I365" s="214"/>
      <c r="J365" s="214"/>
      <c r="K365" s="214"/>
      <c r="L365" s="214"/>
      <c r="M365" s="214"/>
      <c r="N365" s="214"/>
      <c r="O365" s="621"/>
      <c r="P365" s="621"/>
      <c r="Q365" s="207"/>
      <c r="R365" s="675"/>
      <c r="S365" s="214"/>
      <c r="T365" s="17"/>
      <c r="U365" s="453"/>
      <c r="V365" s="484"/>
      <c r="W365" s="507"/>
      <c r="X365" s="484"/>
      <c r="Y365" s="507"/>
      <c r="Z365" s="77"/>
      <c r="AA365" s="77"/>
    </row>
    <row r="366" spans="1:27" ht="11.25" customHeight="1" thickTop="1" thickBot="1">
      <c r="A366" s="1043" t="s">
        <v>420</v>
      </c>
      <c r="B366" s="243" t="s">
        <v>474</v>
      </c>
      <c r="C366" s="311">
        <v>2</v>
      </c>
      <c r="D366" s="348"/>
      <c r="E366" s="357" t="s">
        <v>475</v>
      </c>
      <c r="F366" s="357" t="s">
        <v>104</v>
      </c>
      <c r="G366" s="311">
        <v>1</v>
      </c>
      <c r="H366" s="420">
        <v>120</v>
      </c>
      <c r="I366" s="519"/>
      <c r="J366" s="535"/>
      <c r="K366" s="550"/>
      <c r="L366" s="568"/>
      <c r="M366" s="579"/>
      <c r="N366" s="594"/>
      <c r="O366" s="616"/>
      <c r="P366" s="647"/>
      <c r="Q366" s="660"/>
      <c r="R366" s="195"/>
      <c r="S366" s="694"/>
      <c r="T366" s="93"/>
      <c r="U366" s="448">
        <f t="shared" ref="U366:U372" si="63">SUM(I366:P366,S366)*H366</f>
        <v>0</v>
      </c>
      <c r="V366" s="485"/>
      <c r="W366" s="501">
        <f>SUM(I366:P366,S366)*G366</f>
        <v>0</v>
      </c>
      <c r="X366" s="480"/>
      <c r="Y366" s="501">
        <f>SUM(I366:P366,S366)*D366</f>
        <v>0</v>
      </c>
      <c r="Z366" s="87"/>
      <c r="AA366" s="77"/>
    </row>
    <row r="367" spans="1:27" ht="11.25" customHeight="1" thickBot="1">
      <c r="A367" s="1044"/>
      <c r="B367" s="244" t="s">
        <v>474</v>
      </c>
      <c r="C367" s="312">
        <v>4</v>
      </c>
      <c r="D367" s="322"/>
      <c r="E367" s="358" t="s">
        <v>476</v>
      </c>
      <c r="F367" s="358" t="s">
        <v>68</v>
      </c>
      <c r="G367" s="312">
        <v>1</v>
      </c>
      <c r="H367" s="420">
        <v>165</v>
      </c>
      <c r="I367" s="520"/>
      <c r="J367" s="536"/>
      <c r="K367" s="551"/>
      <c r="L367" s="569"/>
      <c r="M367" s="580"/>
      <c r="N367" s="595"/>
      <c r="O367" s="617"/>
      <c r="P367" s="648"/>
      <c r="Q367" s="660"/>
      <c r="R367" s="196"/>
      <c r="S367" s="695"/>
      <c r="T367" s="93"/>
      <c r="U367" s="449">
        <f t="shared" si="63"/>
        <v>0</v>
      </c>
      <c r="V367" s="485"/>
      <c r="W367" s="283">
        <f>SUM(I367:P367,S367)*G367</f>
        <v>0</v>
      </c>
      <c r="X367" s="480"/>
      <c r="Y367" s="283">
        <f>SUM(I367:P367,S367)*D367</f>
        <v>0</v>
      </c>
      <c r="Z367" s="87"/>
      <c r="AA367" s="77"/>
    </row>
    <row r="368" spans="1:27" ht="11.25" customHeight="1" thickBot="1">
      <c r="A368" s="997"/>
      <c r="B368" s="244" t="s">
        <v>474</v>
      </c>
      <c r="C368" s="312">
        <v>6</v>
      </c>
      <c r="D368" s="322"/>
      <c r="E368" s="358" t="s">
        <v>477</v>
      </c>
      <c r="F368" s="358" t="s">
        <v>70</v>
      </c>
      <c r="G368" s="312">
        <v>1</v>
      </c>
      <c r="H368" s="420">
        <v>227</v>
      </c>
      <c r="I368" s="520"/>
      <c r="J368" s="536"/>
      <c r="K368" s="551"/>
      <c r="L368" s="569"/>
      <c r="M368" s="580"/>
      <c r="N368" s="595"/>
      <c r="O368" s="617"/>
      <c r="P368" s="648"/>
      <c r="Q368" s="660"/>
      <c r="R368" s="196"/>
      <c r="S368" s="695"/>
      <c r="T368" s="93"/>
      <c r="U368" s="449">
        <f t="shared" si="63"/>
        <v>0</v>
      </c>
      <c r="V368" s="485"/>
      <c r="W368" s="283">
        <f>SUM(I368:P368,S368)*G368</f>
        <v>0</v>
      </c>
      <c r="X368" s="480"/>
      <c r="Y368" s="283">
        <f>SUM(I368:P368,S368)*D368</f>
        <v>0</v>
      </c>
      <c r="Z368" s="87"/>
      <c r="AA368" s="77"/>
    </row>
    <row r="369" spans="1:27" ht="11.25" customHeight="1" thickBot="1">
      <c r="A369" s="997"/>
      <c r="B369" s="244" t="s">
        <v>474</v>
      </c>
      <c r="C369" s="322"/>
      <c r="D369" s="322"/>
      <c r="E369" s="358" t="s">
        <v>478</v>
      </c>
      <c r="F369" s="358" t="s">
        <v>479</v>
      </c>
      <c r="G369" s="312">
        <v>1</v>
      </c>
      <c r="H369" s="420">
        <v>353</v>
      </c>
      <c r="I369" s="520"/>
      <c r="J369" s="536"/>
      <c r="K369" s="551"/>
      <c r="L369" s="569"/>
      <c r="M369" s="580"/>
      <c r="N369" s="595"/>
      <c r="O369" s="617"/>
      <c r="P369" s="648"/>
      <c r="Q369" s="660"/>
      <c r="R369" s="196"/>
      <c r="S369" s="695"/>
      <c r="T369" s="93"/>
      <c r="U369" s="449">
        <f t="shared" si="63"/>
        <v>0</v>
      </c>
      <c r="V369" s="485"/>
      <c r="W369" s="283">
        <f>SUM(I369:P369,S369)*G369</f>
        <v>0</v>
      </c>
      <c r="X369" s="480"/>
      <c r="Y369" s="283">
        <f>SUM(I369:P369,S369)*D369</f>
        <v>0</v>
      </c>
      <c r="Z369" s="87"/>
      <c r="AA369" s="77"/>
    </row>
    <row r="370" spans="1:27" ht="11.25" customHeight="1" thickBot="1">
      <c r="A370" s="997"/>
      <c r="B370" s="244" t="s">
        <v>474</v>
      </c>
      <c r="C370" s="322"/>
      <c r="D370" s="322"/>
      <c r="E370" s="358" t="s">
        <v>480</v>
      </c>
      <c r="F370" s="358" t="s">
        <v>481</v>
      </c>
      <c r="G370" s="312">
        <v>1</v>
      </c>
      <c r="H370" s="420">
        <v>417</v>
      </c>
      <c r="I370" s="520"/>
      <c r="J370" s="536"/>
      <c r="K370" s="551"/>
      <c r="L370" s="569"/>
      <c r="M370" s="580"/>
      <c r="N370" s="595"/>
      <c r="O370" s="617"/>
      <c r="P370" s="648"/>
      <c r="Q370" s="660"/>
      <c r="R370" s="196"/>
      <c r="S370" s="695"/>
      <c r="T370" s="93"/>
      <c r="U370" s="449">
        <f t="shared" si="63"/>
        <v>0</v>
      </c>
      <c r="V370" s="485"/>
      <c r="W370" s="283">
        <f>SUM(I370:P370,S370)*G370</f>
        <v>0</v>
      </c>
      <c r="X370" s="480"/>
      <c r="Y370" s="283">
        <f>SUM(I370:P370,S370)*D370</f>
        <v>0</v>
      </c>
      <c r="Z370" s="87"/>
      <c r="AA370" s="77"/>
    </row>
    <row r="371" spans="1:27" ht="11.25" customHeight="1" thickBot="1">
      <c r="A371" s="997"/>
      <c r="B371" s="244" t="s">
        <v>474</v>
      </c>
      <c r="C371" s="322"/>
      <c r="D371" s="322"/>
      <c r="E371" s="358" t="s">
        <v>482</v>
      </c>
      <c r="F371" s="358" t="s">
        <v>483</v>
      </c>
      <c r="G371" s="312">
        <v>1</v>
      </c>
      <c r="H371" s="420">
        <v>779</v>
      </c>
      <c r="I371" s="520"/>
      <c r="J371" s="536"/>
      <c r="K371" s="551"/>
      <c r="L371" s="569"/>
      <c r="M371" s="580"/>
      <c r="N371" s="595"/>
      <c r="O371" s="617"/>
      <c r="P371" s="648"/>
      <c r="Q371" s="660"/>
      <c r="R371" s="196"/>
      <c r="S371" s="695"/>
      <c r="T371" s="93"/>
      <c r="U371" s="449">
        <f t="shared" si="63"/>
        <v>0</v>
      </c>
      <c r="V371" s="485"/>
      <c r="W371" s="283">
        <f>SUM(I371:P371,S371)*G371</f>
        <v>0</v>
      </c>
      <c r="X371" s="480"/>
      <c r="Y371" s="283">
        <f>SUM(I371:P371,S371)*D371</f>
        <v>0</v>
      </c>
      <c r="Z371" s="87"/>
      <c r="AA371" s="77"/>
    </row>
    <row r="372" spans="1:27" ht="11.25" customHeight="1" thickBot="1">
      <c r="A372" s="997"/>
      <c r="B372" s="245" t="s">
        <v>484</v>
      </c>
      <c r="C372" s="313">
        <f>SUM(C366:C368)</f>
        <v>12</v>
      </c>
      <c r="D372" s="349"/>
      <c r="E372" s="359" t="s">
        <v>485</v>
      </c>
      <c r="F372" s="359" t="s">
        <v>46</v>
      </c>
      <c r="G372" s="313">
        <v>6</v>
      </c>
      <c r="H372" s="420">
        <v>2061</v>
      </c>
      <c r="I372" s="521"/>
      <c r="J372" s="537"/>
      <c r="K372" s="552"/>
      <c r="L372" s="570"/>
      <c r="M372" s="581"/>
      <c r="N372" s="596"/>
      <c r="O372" s="618"/>
      <c r="P372" s="649"/>
      <c r="Q372" s="660"/>
      <c r="R372" s="197"/>
      <c r="S372" s="696"/>
      <c r="T372" s="93"/>
      <c r="U372" s="450">
        <f t="shared" si="63"/>
        <v>0</v>
      </c>
      <c r="V372" s="485"/>
      <c r="W372" s="502">
        <f>SUM(I372:P372,S372)*G372</f>
        <v>0</v>
      </c>
      <c r="X372" s="480"/>
      <c r="Y372" s="502">
        <f>SUM(I372:P372,S372)*D372</f>
        <v>0</v>
      </c>
      <c r="Z372" s="87"/>
      <c r="AA372" s="77"/>
    </row>
    <row r="373" spans="1:27" ht="11.25" customHeight="1" thickTop="1" thickBot="1">
      <c r="A373" s="109"/>
      <c r="B373" s="246"/>
      <c r="C373" s="246"/>
      <c r="D373" s="246"/>
      <c r="E373" s="246"/>
      <c r="F373" s="246"/>
      <c r="G373" s="246"/>
      <c r="H373" s="428"/>
      <c r="I373" s="198"/>
      <c r="J373" s="198"/>
      <c r="K373" s="198"/>
      <c r="L373" s="198"/>
      <c r="M373" s="198"/>
      <c r="N373" s="198"/>
      <c r="O373" s="615"/>
      <c r="P373" s="615"/>
      <c r="Q373" s="207"/>
      <c r="R373" s="225"/>
      <c r="S373" s="198"/>
      <c r="T373" s="17"/>
      <c r="U373" s="455"/>
      <c r="V373" s="484"/>
      <c r="W373" s="504"/>
      <c r="X373" s="484"/>
      <c r="Y373" s="504"/>
      <c r="Z373" s="77"/>
      <c r="AA373" s="77"/>
    </row>
    <row r="374" spans="1:27" ht="11.25" customHeight="1" thickTop="1" thickBot="1">
      <c r="A374" s="1043" t="s">
        <v>420</v>
      </c>
      <c r="B374" s="243" t="s">
        <v>486</v>
      </c>
      <c r="C374" s="311">
        <v>2</v>
      </c>
      <c r="D374" s="348"/>
      <c r="E374" s="357" t="s">
        <v>487</v>
      </c>
      <c r="F374" s="357" t="s">
        <v>104</v>
      </c>
      <c r="G374" s="311">
        <v>1</v>
      </c>
      <c r="H374" s="420">
        <v>120</v>
      </c>
      <c r="I374" s="519"/>
      <c r="J374" s="535"/>
      <c r="K374" s="550"/>
      <c r="L374" s="568"/>
      <c r="M374" s="579"/>
      <c r="N374" s="594"/>
      <c r="O374" s="616"/>
      <c r="P374" s="647"/>
      <c r="Q374" s="660"/>
      <c r="R374" s="195"/>
      <c r="S374" s="694"/>
      <c r="T374" s="108"/>
      <c r="U374" s="463">
        <f t="shared" ref="U374:U380" si="64">SUM(I374:P374,S374)*H374</f>
        <v>0</v>
      </c>
      <c r="V374" s="485"/>
      <c r="W374" s="501">
        <f>SUM(I374:P374,S374)*G374</f>
        <v>0</v>
      </c>
      <c r="X374" s="480"/>
      <c r="Y374" s="501">
        <f>SUM(I374:P374,S374)*D374</f>
        <v>0</v>
      </c>
      <c r="Z374" s="87"/>
      <c r="AA374" s="77"/>
    </row>
    <row r="375" spans="1:27" ht="11.25" customHeight="1" thickBot="1">
      <c r="A375" s="1044"/>
      <c r="B375" s="244" t="s">
        <v>486</v>
      </c>
      <c r="C375" s="312">
        <v>4</v>
      </c>
      <c r="D375" s="322"/>
      <c r="E375" s="358" t="s">
        <v>488</v>
      </c>
      <c r="F375" s="358" t="s">
        <v>68</v>
      </c>
      <c r="G375" s="312">
        <v>1</v>
      </c>
      <c r="H375" s="420">
        <v>165</v>
      </c>
      <c r="I375" s="520"/>
      <c r="J375" s="536"/>
      <c r="K375" s="551"/>
      <c r="L375" s="569"/>
      <c r="M375" s="580"/>
      <c r="N375" s="595"/>
      <c r="O375" s="617"/>
      <c r="P375" s="648"/>
      <c r="Q375" s="660"/>
      <c r="R375" s="196"/>
      <c r="S375" s="695"/>
      <c r="T375" s="108"/>
      <c r="U375" s="464">
        <f t="shared" si="64"/>
        <v>0</v>
      </c>
      <c r="V375" s="485"/>
      <c r="W375" s="283">
        <f>SUM(I375:P375,S375)*G375</f>
        <v>0</v>
      </c>
      <c r="X375" s="480"/>
      <c r="Y375" s="283">
        <f>SUM(I375:P375,S375)*D375</f>
        <v>0</v>
      </c>
      <c r="Z375" s="87"/>
      <c r="AA375" s="77"/>
    </row>
    <row r="376" spans="1:27" ht="11.25" customHeight="1" thickBot="1">
      <c r="A376" s="997"/>
      <c r="B376" s="244" t="s">
        <v>486</v>
      </c>
      <c r="C376" s="312">
        <v>5</v>
      </c>
      <c r="D376" s="322"/>
      <c r="E376" s="358" t="s">
        <v>489</v>
      </c>
      <c r="F376" s="358" t="s">
        <v>70</v>
      </c>
      <c r="G376" s="312">
        <v>1</v>
      </c>
      <c r="H376" s="420">
        <v>203</v>
      </c>
      <c r="I376" s="520"/>
      <c r="J376" s="536"/>
      <c r="K376" s="551"/>
      <c r="L376" s="569"/>
      <c r="M376" s="580"/>
      <c r="N376" s="595"/>
      <c r="O376" s="617"/>
      <c r="P376" s="648"/>
      <c r="Q376" s="660"/>
      <c r="R376" s="196"/>
      <c r="S376" s="695"/>
      <c r="T376" s="108"/>
      <c r="U376" s="464">
        <f t="shared" si="64"/>
        <v>0</v>
      </c>
      <c r="V376" s="485"/>
      <c r="W376" s="283">
        <f>SUM(I376:P376,S376)*G376</f>
        <v>0</v>
      </c>
      <c r="X376" s="480"/>
      <c r="Y376" s="283">
        <f>SUM(I376:P376,S376)*D376</f>
        <v>0</v>
      </c>
      <c r="Z376" s="87"/>
      <c r="AA376" s="77"/>
    </row>
    <row r="377" spans="1:27" ht="11.25" customHeight="1" thickBot="1">
      <c r="A377" s="997"/>
      <c r="B377" s="244" t="s">
        <v>486</v>
      </c>
      <c r="C377" s="322"/>
      <c r="D377" s="322"/>
      <c r="E377" s="358" t="s">
        <v>490</v>
      </c>
      <c r="F377" s="358" t="s">
        <v>479</v>
      </c>
      <c r="G377" s="312">
        <v>1</v>
      </c>
      <c r="H377" s="420">
        <v>347</v>
      </c>
      <c r="I377" s="520"/>
      <c r="J377" s="536"/>
      <c r="K377" s="551"/>
      <c r="L377" s="569"/>
      <c r="M377" s="580"/>
      <c r="N377" s="595"/>
      <c r="O377" s="617"/>
      <c r="P377" s="648"/>
      <c r="Q377" s="660"/>
      <c r="R377" s="196"/>
      <c r="S377" s="695"/>
      <c r="T377" s="108"/>
      <c r="U377" s="464">
        <f t="shared" si="64"/>
        <v>0</v>
      </c>
      <c r="V377" s="485"/>
      <c r="W377" s="283">
        <f>SUM(I377:P377,S377)*G377</f>
        <v>0</v>
      </c>
      <c r="X377" s="480"/>
      <c r="Y377" s="283">
        <f>SUM(I377:P377,S377)*D377</f>
        <v>0</v>
      </c>
      <c r="Z377" s="87"/>
      <c r="AA377" s="77"/>
    </row>
    <row r="378" spans="1:27" ht="11.25" customHeight="1" thickBot="1">
      <c r="A378" s="997"/>
      <c r="B378" s="244" t="s">
        <v>486</v>
      </c>
      <c r="C378" s="322"/>
      <c r="D378" s="322"/>
      <c r="E378" s="358" t="s">
        <v>491</v>
      </c>
      <c r="F378" s="358" t="s">
        <v>481</v>
      </c>
      <c r="G378" s="312">
        <v>1</v>
      </c>
      <c r="H378" s="420">
        <v>504</v>
      </c>
      <c r="I378" s="520"/>
      <c r="J378" s="536"/>
      <c r="K378" s="551"/>
      <c r="L378" s="569"/>
      <c r="M378" s="580"/>
      <c r="N378" s="595"/>
      <c r="O378" s="617"/>
      <c r="P378" s="648"/>
      <c r="Q378" s="660"/>
      <c r="R378" s="196"/>
      <c r="S378" s="695"/>
      <c r="T378" s="108"/>
      <c r="U378" s="464">
        <f t="shared" si="64"/>
        <v>0</v>
      </c>
      <c r="V378" s="485"/>
      <c r="W378" s="283">
        <f>SUM(I378:P378,S378)*G378</f>
        <v>0</v>
      </c>
      <c r="X378" s="480"/>
      <c r="Y378" s="283">
        <f>SUM(I378:P378,S378)*D378</f>
        <v>0</v>
      </c>
      <c r="Z378" s="87"/>
      <c r="AA378" s="77"/>
    </row>
    <row r="379" spans="1:27" ht="11.25" customHeight="1" thickBot="1">
      <c r="A379" s="997"/>
      <c r="B379" s="244" t="s">
        <v>486</v>
      </c>
      <c r="C379" s="322"/>
      <c r="D379" s="322"/>
      <c r="E379" s="358" t="s">
        <v>492</v>
      </c>
      <c r="F379" s="358" t="s">
        <v>483</v>
      </c>
      <c r="G379" s="312">
        <v>1</v>
      </c>
      <c r="H379" s="420">
        <v>1093</v>
      </c>
      <c r="I379" s="520"/>
      <c r="J379" s="536"/>
      <c r="K379" s="551"/>
      <c r="L379" s="569"/>
      <c r="M379" s="580"/>
      <c r="N379" s="595"/>
      <c r="O379" s="617"/>
      <c r="P379" s="648"/>
      <c r="Q379" s="660"/>
      <c r="R379" s="196"/>
      <c r="S379" s="695"/>
      <c r="T379" s="108"/>
      <c r="U379" s="464">
        <f t="shared" si="64"/>
        <v>0</v>
      </c>
      <c r="V379" s="485"/>
      <c r="W379" s="283">
        <f>SUM(I379:P379,S379)*G379</f>
        <v>0</v>
      </c>
      <c r="X379" s="480"/>
      <c r="Y379" s="283">
        <f>SUM(I379:P379,S379)*D379</f>
        <v>0</v>
      </c>
      <c r="Z379" s="87"/>
      <c r="AA379" s="77"/>
    </row>
    <row r="380" spans="1:27" ht="11.25" customHeight="1" thickBot="1">
      <c r="A380" s="1042"/>
      <c r="B380" s="245" t="s">
        <v>493</v>
      </c>
      <c r="C380" s="313">
        <f>SUM(C374:C376)</f>
        <v>11</v>
      </c>
      <c r="D380" s="349"/>
      <c r="E380" s="359" t="s">
        <v>485</v>
      </c>
      <c r="F380" s="359" t="s">
        <v>46</v>
      </c>
      <c r="G380" s="313">
        <v>6</v>
      </c>
      <c r="H380" s="420">
        <v>2432</v>
      </c>
      <c r="I380" s="521"/>
      <c r="J380" s="537"/>
      <c r="K380" s="552"/>
      <c r="L380" s="570"/>
      <c r="M380" s="581"/>
      <c r="N380" s="596"/>
      <c r="O380" s="618"/>
      <c r="P380" s="649"/>
      <c r="Q380" s="660"/>
      <c r="R380" s="197"/>
      <c r="S380" s="696"/>
      <c r="T380" s="108"/>
      <c r="U380" s="465">
        <f t="shared" si="64"/>
        <v>0</v>
      </c>
      <c r="V380" s="487"/>
      <c r="W380" s="502">
        <f>SUM(I380:P380,S380)*G380</f>
        <v>0</v>
      </c>
      <c r="X380" s="480"/>
      <c r="Y380" s="502">
        <f>SUM(I380:P380,S380)*D380</f>
        <v>0</v>
      </c>
      <c r="Z380" s="87"/>
      <c r="AA380" s="77"/>
    </row>
    <row r="381" spans="1:27" ht="11.25" customHeight="1" thickTop="1" thickBot="1">
      <c r="A381" s="97"/>
      <c r="B381" s="246"/>
      <c r="C381" s="246"/>
      <c r="D381" s="246"/>
      <c r="E381" s="246"/>
      <c r="F381" s="246"/>
      <c r="G381" s="246"/>
      <c r="H381" s="428"/>
      <c r="I381" s="198"/>
      <c r="J381" s="198"/>
      <c r="K381" s="198"/>
      <c r="L381" s="198"/>
      <c r="M381" s="198"/>
      <c r="N381" s="198"/>
      <c r="O381" s="615"/>
      <c r="P381" s="615"/>
      <c r="Q381" s="207"/>
      <c r="R381" s="225"/>
      <c r="S381" s="198"/>
      <c r="T381" s="17"/>
      <c r="U381" s="466"/>
      <c r="V381" s="482"/>
      <c r="W381" s="509"/>
      <c r="X381" s="512"/>
      <c r="Y381" s="504"/>
      <c r="Z381" s="77"/>
      <c r="AA381" s="77"/>
    </row>
    <row r="382" spans="1:27" ht="11.25" customHeight="1" thickTop="1" thickBot="1">
      <c r="A382" s="1043" t="s">
        <v>420</v>
      </c>
      <c r="B382" s="258" t="s">
        <v>494</v>
      </c>
      <c r="C382" s="323"/>
      <c r="D382" s="323"/>
      <c r="E382" s="361" t="s">
        <v>495</v>
      </c>
      <c r="F382" s="385" t="s">
        <v>496</v>
      </c>
      <c r="G382" s="409">
        <v>1</v>
      </c>
      <c r="H382" s="420">
        <v>220</v>
      </c>
      <c r="I382" s="529"/>
      <c r="J382" s="543"/>
      <c r="K382" s="554"/>
      <c r="L382" s="572"/>
      <c r="M382" s="585"/>
      <c r="N382" s="603"/>
      <c r="O382" s="626"/>
      <c r="P382" s="652"/>
      <c r="Q382" s="670"/>
      <c r="R382" s="682"/>
      <c r="S382" s="708"/>
      <c r="T382" s="110"/>
      <c r="U382" s="463">
        <f t="shared" ref="U382:U389" si="65">SUM(I382:P382,S382)*H382</f>
        <v>0</v>
      </c>
      <c r="V382" s="490"/>
      <c r="W382" s="501">
        <f>SUM(I382:P382,S382)*G382</f>
        <v>0</v>
      </c>
      <c r="X382" s="513"/>
      <c r="Y382" s="501">
        <f>SUM(I382:P382,S382)*D382</f>
        <v>0</v>
      </c>
      <c r="Z382" s="111"/>
      <c r="AA382" s="4"/>
    </row>
    <row r="383" spans="1:27" ht="11.25" customHeight="1" thickBot="1">
      <c r="A383" s="1044"/>
      <c r="B383" s="259" t="s">
        <v>494</v>
      </c>
      <c r="C383" s="324"/>
      <c r="D383" s="324"/>
      <c r="E383" s="362" t="s">
        <v>497</v>
      </c>
      <c r="F383" s="386" t="s">
        <v>498</v>
      </c>
      <c r="G383" s="410">
        <v>1</v>
      </c>
      <c r="H383" s="420">
        <v>220</v>
      </c>
      <c r="I383" s="530"/>
      <c r="J383" s="544"/>
      <c r="K383" s="555"/>
      <c r="L383" s="573"/>
      <c r="M383" s="586"/>
      <c r="N383" s="604"/>
      <c r="O383" s="627"/>
      <c r="P383" s="653"/>
      <c r="Q383" s="670"/>
      <c r="R383" s="683"/>
      <c r="S383" s="709"/>
      <c r="T383" s="110"/>
      <c r="U383" s="464">
        <f t="shared" si="65"/>
        <v>0</v>
      </c>
      <c r="V383" s="490"/>
      <c r="W383" s="283">
        <f>SUM(I383:P383,S383)*G383</f>
        <v>0</v>
      </c>
      <c r="X383" s="513"/>
      <c r="Y383" s="283">
        <f>SUM(I383:P383,S383)*D383</f>
        <v>0</v>
      </c>
      <c r="Z383" s="111"/>
      <c r="AA383" s="4"/>
    </row>
    <row r="384" spans="1:27" ht="11.25" customHeight="1" thickBot="1">
      <c r="A384" s="997"/>
      <c r="B384" s="259" t="s">
        <v>494</v>
      </c>
      <c r="C384" s="324"/>
      <c r="D384" s="324"/>
      <c r="E384" s="362" t="s">
        <v>499</v>
      </c>
      <c r="F384" s="386" t="s">
        <v>500</v>
      </c>
      <c r="G384" s="410">
        <v>1</v>
      </c>
      <c r="H384" s="420">
        <v>507</v>
      </c>
      <c r="I384" s="530"/>
      <c r="J384" s="544"/>
      <c r="K384" s="555"/>
      <c r="L384" s="573"/>
      <c r="M384" s="586"/>
      <c r="N384" s="604"/>
      <c r="O384" s="627"/>
      <c r="P384" s="653"/>
      <c r="Q384" s="670"/>
      <c r="R384" s="683"/>
      <c r="S384" s="709"/>
      <c r="T384" s="110"/>
      <c r="U384" s="464">
        <f t="shared" si="65"/>
        <v>0</v>
      </c>
      <c r="V384" s="490"/>
      <c r="W384" s="283">
        <f>SUM(I384:P384,S384)*G384</f>
        <v>0</v>
      </c>
      <c r="X384" s="513"/>
      <c r="Y384" s="283">
        <f>SUM(I384:P384,S384)*D384</f>
        <v>0</v>
      </c>
      <c r="Z384" s="111"/>
      <c r="AA384" s="4"/>
    </row>
    <row r="385" spans="1:27" ht="11.25" customHeight="1" thickBot="1">
      <c r="A385" s="997"/>
      <c r="B385" s="259" t="s">
        <v>494</v>
      </c>
      <c r="C385" s="324"/>
      <c r="D385" s="324"/>
      <c r="E385" s="362" t="s">
        <v>501</v>
      </c>
      <c r="F385" s="386" t="s">
        <v>502</v>
      </c>
      <c r="G385" s="410">
        <v>1</v>
      </c>
      <c r="H385" s="420">
        <v>507</v>
      </c>
      <c r="I385" s="530"/>
      <c r="J385" s="544"/>
      <c r="K385" s="555"/>
      <c r="L385" s="573"/>
      <c r="M385" s="586"/>
      <c r="N385" s="604"/>
      <c r="O385" s="627"/>
      <c r="P385" s="653"/>
      <c r="Q385" s="670"/>
      <c r="R385" s="683"/>
      <c r="S385" s="709"/>
      <c r="T385" s="110"/>
      <c r="U385" s="464">
        <f t="shared" si="65"/>
        <v>0</v>
      </c>
      <c r="V385" s="490"/>
      <c r="W385" s="283">
        <f>SUM(I385:P385,S385)*G385</f>
        <v>0</v>
      </c>
      <c r="X385" s="513"/>
      <c r="Y385" s="283">
        <f>SUM(I385:P385,S385)*D385</f>
        <v>0</v>
      </c>
      <c r="Z385" s="111"/>
      <c r="AA385" s="4"/>
    </row>
    <row r="386" spans="1:27" ht="11.25" customHeight="1" thickBot="1">
      <c r="A386" s="997"/>
      <c r="B386" s="259" t="s">
        <v>494</v>
      </c>
      <c r="C386" s="324"/>
      <c r="D386" s="324"/>
      <c r="E386" s="362" t="s">
        <v>503</v>
      </c>
      <c r="F386" s="386" t="s">
        <v>504</v>
      </c>
      <c r="G386" s="410">
        <v>1</v>
      </c>
      <c r="H386" s="420">
        <v>507</v>
      </c>
      <c r="I386" s="530"/>
      <c r="J386" s="544"/>
      <c r="K386" s="555"/>
      <c r="L386" s="573"/>
      <c r="M386" s="586"/>
      <c r="N386" s="604"/>
      <c r="O386" s="627"/>
      <c r="P386" s="653"/>
      <c r="Q386" s="670"/>
      <c r="R386" s="683"/>
      <c r="S386" s="709"/>
      <c r="T386" s="110"/>
      <c r="U386" s="464">
        <f t="shared" si="65"/>
        <v>0</v>
      </c>
      <c r="V386" s="490"/>
      <c r="W386" s="283">
        <f>SUM(I386:P386,S386)*G386</f>
        <v>0</v>
      </c>
      <c r="X386" s="513"/>
      <c r="Y386" s="283">
        <f>SUM(I386:P386,S386)*D386</f>
        <v>0</v>
      </c>
      <c r="Z386" s="111"/>
      <c r="AA386" s="4"/>
    </row>
    <row r="387" spans="1:27" ht="11.25" customHeight="1" thickBot="1">
      <c r="A387" s="997"/>
      <c r="B387" s="259" t="s">
        <v>494</v>
      </c>
      <c r="C387" s="324"/>
      <c r="D387" s="324"/>
      <c r="E387" s="362" t="s">
        <v>505</v>
      </c>
      <c r="F387" s="386" t="s">
        <v>506</v>
      </c>
      <c r="G387" s="410">
        <v>1</v>
      </c>
      <c r="H387" s="420">
        <v>507</v>
      </c>
      <c r="I387" s="530"/>
      <c r="J387" s="544"/>
      <c r="K387" s="555"/>
      <c r="L387" s="573"/>
      <c r="M387" s="586"/>
      <c r="N387" s="604"/>
      <c r="O387" s="627"/>
      <c r="P387" s="653"/>
      <c r="Q387" s="670"/>
      <c r="R387" s="683"/>
      <c r="S387" s="709"/>
      <c r="T387" s="110"/>
      <c r="U387" s="464">
        <f t="shared" si="65"/>
        <v>0</v>
      </c>
      <c r="V387" s="490"/>
      <c r="W387" s="283">
        <f>SUM(I387:P387,S387)*G387</f>
        <v>0</v>
      </c>
      <c r="X387" s="513"/>
      <c r="Y387" s="283">
        <f>SUM(I387:P387,S387)*D387</f>
        <v>0</v>
      </c>
      <c r="Z387" s="111"/>
      <c r="AA387" s="4"/>
    </row>
    <row r="388" spans="1:27" ht="11.25" customHeight="1" thickBot="1">
      <c r="A388" s="997"/>
      <c r="B388" s="261" t="s">
        <v>494</v>
      </c>
      <c r="C388" s="325"/>
      <c r="D388" s="325"/>
      <c r="E388" s="363" t="s">
        <v>507</v>
      </c>
      <c r="F388" s="387" t="s">
        <v>508</v>
      </c>
      <c r="G388" s="411">
        <v>1</v>
      </c>
      <c r="H388" s="420">
        <v>593</v>
      </c>
      <c r="I388" s="531"/>
      <c r="J388" s="545"/>
      <c r="K388" s="556"/>
      <c r="L388" s="574"/>
      <c r="M388" s="587"/>
      <c r="N388" s="605"/>
      <c r="O388" s="628"/>
      <c r="P388" s="654"/>
      <c r="Q388" s="670"/>
      <c r="R388" s="684"/>
      <c r="S388" s="710"/>
      <c r="T388" s="110"/>
      <c r="U388" s="464">
        <f t="shared" si="65"/>
        <v>0</v>
      </c>
      <c r="V388" s="490"/>
      <c r="W388" s="283">
        <f>SUM(I388:P388,S388)*G388</f>
        <v>0</v>
      </c>
      <c r="X388" s="513"/>
      <c r="Y388" s="283">
        <f>SUM(I388:P388,S388)*D388</f>
        <v>0</v>
      </c>
      <c r="Z388" s="111"/>
      <c r="AA388" s="4"/>
    </row>
    <row r="389" spans="1:27" ht="11.25" customHeight="1" thickBot="1">
      <c r="A389" s="1042"/>
      <c r="B389" s="262" t="s">
        <v>509</v>
      </c>
      <c r="C389" s="296">
        <f>SUM(C382:C388)</f>
        <v>0</v>
      </c>
      <c r="D389" s="338"/>
      <c r="E389" s="360" t="s">
        <v>510</v>
      </c>
      <c r="F389" s="360" t="s">
        <v>511</v>
      </c>
      <c r="G389" s="396">
        <v>8</v>
      </c>
      <c r="H389" s="420">
        <v>3060</v>
      </c>
      <c r="I389" s="532"/>
      <c r="J389" s="546"/>
      <c r="K389" s="557"/>
      <c r="L389" s="575"/>
      <c r="M389" s="588"/>
      <c r="N389" s="606"/>
      <c r="O389" s="629"/>
      <c r="P389" s="655"/>
      <c r="Q389" s="670"/>
      <c r="R389" s="685"/>
      <c r="S389" s="711"/>
      <c r="T389" s="110"/>
      <c r="U389" s="465">
        <f t="shared" si="65"/>
        <v>0</v>
      </c>
      <c r="V389" s="490"/>
      <c r="W389" s="502">
        <f>SUM(I389:P389,S389)*G389</f>
        <v>0</v>
      </c>
      <c r="X389" s="513"/>
      <c r="Y389" s="502">
        <f>SUM(I389:P389,S389)*D389</f>
        <v>0</v>
      </c>
      <c r="Z389" s="111"/>
      <c r="AA389" s="4"/>
    </row>
    <row r="390" spans="1:27" ht="11.25" customHeight="1" thickTop="1">
      <c r="A390" s="97"/>
      <c r="B390" s="247"/>
      <c r="C390" s="247"/>
      <c r="D390" s="247"/>
      <c r="E390" s="247"/>
      <c r="F390" s="247"/>
      <c r="G390" s="247"/>
      <c r="H390" s="431"/>
      <c r="I390" s="199"/>
      <c r="J390" s="199"/>
      <c r="K390" s="199"/>
      <c r="L390" s="199"/>
      <c r="M390" s="583"/>
      <c r="N390" s="199"/>
      <c r="O390" s="620"/>
      <c r="P390" s="620"/>
      <c r="Q390" s="207"/>
      <c r="R390" s="674"/>
      <c r="S390" s="199"/>
      <c r="T390" s="17"/>
      <c r="U390" s="467"/>
      <c r="V390" s="482"/>
      <c r="W390" s="510"/>
      <c r="X390" s="512"/>
      <c r="Y390" s="506"/>
      <c r="Z390" s="77"/>
      <c r="AA390" s="77"/>
    </row>
    <row r="391" spans="1:27" ht="11.25" customHeight="1">
      <c r="A391" s="97"/>
      <c r="B391" s="263"/>
      <c r="C391" s="263"/>
      <c r="D391" s="263"/>
      <c r="E391" s="263"/>
      <c r="F391" s="263"/>
      <c r="G391" s="263"/>
      <c r="H391" s="433"/>
      <c r="I391" s="207"/>
      <c r="J391" s="207"/>
      <c r="K391" s="207"/>
      <c r="L391" s="207"/>
      <c r="M391" s="589"/>
      <c r="N391" s="207"/>
      <c r="O391" s="630"/>
      <c r="P391" s="630"/>
      <c r="Q391" s="207"/>
      <c r="R391" s="686"/>
      <c r="S391" s="207"/>
      <c r="T391" s="17"/>
      <c r="U391" s="468"/>
      <c r="V391" s="482"/>
      <c r="W391" s="482"/>
      <c r="X391" s="512"/>
      <c r="Y391" s="484"/>
      <c r="Z391" s="77"/>
      <c r="AA391" s="77"/>
    </row>
    <row r="392" spans="1:27" ht="11.25" customHeight="1">
      <c r="A392" s="97"/>
      <c r="B392" s="263"/>
      <c r="C392" s="263"/>
      <c r="D392" s="263"/>
      <c r="E392" s="263"/>
      <c r="F392" s="263"/>
      <c r="G392" s="263"/>
      <c r="H392" s="433"/>
      <c r="I392" s="207"/>
      <c r="J392" s="207"/>
      <c r="K392" s="207"/>
      <c r="L392" s="207"/>
      <c r="M392" s="589"/>
      <c r="N392" s="207"/>
      <c r="O392" s="630"/>
      <c r="P392" s="630"/>
      <c r="Q392" s="207"/>
      <c r="R392" s="686"/>
      <c r="S392" s="207"/>
      <c r="T392" s="17"/>
      <c r="U392" s="469"/>
      <c r="V392" s="492"/>
      <c r="W392" s="492"/>
      <c r="X392" s="484"/>
      <c r="Y392" s="484"/>
      <c r="Z392" s="77"/>
      <c r="AA392" s="77"/>
    </row>
    <row r="393" spans="1:27" ht="11.25" customHeight="1" thickBot="1">
      <c r="A393" s="88"/>
      <c r="B393" s="260" t="s">
        <v>512</v>
      </c>
      <c r="C393" s="326"/>
      <c r="D393" s="326"/>
      <c r="E393" s="321"/>
      <c r="F393" s="321"/>
      <c r="G393" s="321"/>
      <c r="H393" s="434"/>
      <c r="I393" s="214"/>
      <c r="J393" s="214"/>
      <c r="K393" s="214"/>
      <c r="L393" s="214"/>
      <c r="M393" s="584"/>
      <c r="N393" s="214"/>
      <c r="O393" s="621"/>
      <c r="P393" s="621"/>
      <c r="Q393" s="207"/>
      <c r="R393" s="675"/>
      <c r="S393" s="214"/>
      <c r="T393" s="17"/>
      <c r="U393" s="470"/>
      <c r="V393" s="484"/>
      <c r="W393" s="507"/>
      <c r="X393" s="484"/>
      <c r="Y393" s="507"/>
      <c r="Z393" s="77"/>
      <c r="AA393" s="77"/>
    </row>
    <row r="394" spans="1:27" ht="11.25" customHeight="1" thickTop="1" thickBot="1">
      <c r="A394" s="85"/>
      <c r="B394" s="243" t="s">
        <v>513</v>
      </c>
      <c r="C394" s="290">
        <v>21.23</v>
      </c>
      <c r="D394" s="298">
        <f>0.453592*C394</f>
        <v>9.6297581599999997</v>
      </c>
      <c r="E394" s="370" t="s">
        <v>514</v>
      </c>
      <c r="F394" s="357" t="s">
        <v>515</v>
      </c>
      <c r="G394" s="311">
        <v>35</v>
      </c>
      <c r="H394" s="420">
        <v>499</v>
      </c>
      <c r="I394" s="519"/>
      <c r="J394" s="535"/>
      <c r="K394" s="550"/>
      <c r="L394" s="568"/>
      <c r="M394" s="579"/>
      <c r="N394" s="594"/>
      <c r="O394" s="616"/>
      <c r="P394" s="647"/>
      <c r="Q394" s="660"/>
      <c r="R394" s="195"/>
      <c r="S394" s="694"/>
      <c r="T394" s="108"/>
      <c r="U394" s="463">
        <f>SUM(I394:P394,S394)*H394</f>
        <v>0</v>
      </c>
      <c r="V394" s="485"/>
      <c r="W394" s="501">
        <f>SUM(I394:P394,S394)*G394</f>
        <v>0</v>
      </c>
      <c r="X394" s="480"/>
      <c r="Y394" s="501">
        <f>SUM(I394:P394,S394)*D394</f>
        <v>0</v>
      </c>
      <c r="Z394" s="87"/>
      <c r="AA394" s="77"/>
    </row>
    <row r="395" spans="1:27" ht="11.25" customHeight="1" thickBot="1">
      <c r="A395" s="85"/>
      <c r="B395" s="244" t="s">
        <v>516</v>
      </c>
      <c r="C395" s="299">
        <v>8.66</v>
      </c>
      <c r="D395" s="291">
        <f>0.453592*C395</f>
        <v>3.9281067200000002</v>
      </c>
      <c r="E395" s="371" t="s">
        <v>517</v>
      </c>
      <c r="F395" s="358" t="s">
        <v>515</v>
      </c>
      <c r="G395" s="312">
        <v>80</v>
      </c>
      <c r="H395" s="420">
        <v>464</v>
      </c>
      <c r="I395" s="520"/>
      <c r="J395" s="536"/>
      <c r="K395" s="551"/>
      <c r="L395" s="569"/>
      <c r="M395" s="580"/>
      <c r="N395" s="595"/>
      <c r="O395" s="617"/>
      <c r="P395" s="648"/>
      <c r="Q395" s="660"/>
      <c r="R395" s="196"/>
      <c r="S395" s="695"/>
      <c r="T395" s="108"/>
      <c r="U395" s="464">
        <f>SUM(I395:P395,S395)*H395</f>
        <v>0</v>
      </c>
      <c r="V395" s="485"/>
      <c r="W395" s="283">
        <f>SUM(I395:P395,S395)*G395</f>
        <v>0</v>
      </c>
      <c r="X395" s="480"/>
      <c r="Y395" s="283">
        <f>SUM(I395:P395,S395)*D395</f>
        <v>0</v>
      </c>
      <c r="Z395" s="87"/>
      <c r="AA395" s="77"/>
    </row>
    <row r="396" spans="1:27" ht="11.25" customHeight="1" thickBot="1">
      <c r="A396" s="85"/>
      <c r="B396" s="244" t="s">
        <v>518</v>
      </c>
      <c r="C396" s="299">
        <v>32.71</v>
      </c>
      <c r="D396" s="291">
        <f>0.453592*C396</f>
        <v>14.836994320000001</v>
      </c>
      <c r="E396" s="371" t="s">
        <v>519</v>
      </c>
      <c r="F396" s="358" t="s">
        <v>515</v>
      </c>
      <c r="G396" s="312">
        <v>80</v>
      </c>
      <c r="H396" s="420">
        <v>919</v>
      </c>
      <c r="I396" s="520"/>
      <c r="J396" s="536"/>
      <c r="K396" s="551"/>
      <c r="L396" s="569"/>
      <c r="M396" s="580"/>
      <c r="N396" s="595"/>
      <c r="O396" s="617"/>
      <c r="P396" s="648"/>
      <c r="Q396" s="660"/>
      <c r="R396" s="197"/>
      <c r="S396" s="696"/>
      <c r="T396" s="108"/>
      <c r="U396" s="464">
        <f>SUM(I396:P396,S396)*H396</f>
        <v>0</v>
      </c>
      <c r="V396" s="485"/>
      <c r="W396" s="283">
        <f>SUM(I396:P396,S396)*G396</f>
        <v>0</v>
      </c>
      <c r="X396" s="480"/>
      <c r="Y396" s="283">
        <f>SUM(I396:P396,S396)*D396</f>
        <v>0</v>
      </c>
      <c r="Z396" s="87"/>
      <c r="AA396" s="77"/>
    </row>
    <row r="397" spans="1:27" ht="11.25" customHeight="1" thickBot="1">
      <c r="A397" s="85"/>
      <c r="B397" s="245" t="s">
        <v>520</v>
      </c>
      <c r="C397" s="295">
        <v>42.42</v>
      </c>
      <c r="D397" s="292">
        <f>0.453592*C397</f>
        <v>19.241372640000002</v>
      </c>
      <c r="E397" s="372" t="s">
        <v>521</v>
      </c>
      <c r="F397" s="359" t="s">
        <v>515</v>
      </c>
      <c r="G397" s="313">
        <v>50</v>
      </c>
      <c r="H397" s="420">
        <v>895</v>
      </c>
      <c r="I397" s="521"/>
      <c r="J397" s="537"/>
      <c r="K397" s="552"/>
      <c r="L397" s="570"/>
      <c r="M397" s="581"/>
      <c r="N397" s="596"/>
      <c r="O397" s="618"/>
      <c r="P397" s="649"/>
      <c r="Q397" s="660"/>
      <c r="R397" s="194"/>
      <c r="S397" s="697"/>
      <c r="T397" s="108"/>
      <c r="U397" s="465">
        <f>SUM(I397:P397,S397)*H397</f>
        <v>0</v>
      </c>
      <c r="V397" s="485"/>
      <c r="W397" s="502">
        <f>SUM(I397:P397,S397)*G397</f>
        <v>0</v>
      </c>
      <c r="X397" s="480"/>
      <c r="Y397" s="502">
        <f>SUM(I397:P397,S397)*D397</f>
        <v>0</v>
      </c>
      <c r="Z397" s="87"/>
      <c r="AA397" s="77"/>
    </row>
    <row r="398" spans="1:27" ht="15.75" customHeight="1" thickTop="1">
      <c r="A398" s="112"/>
      <c r="B398" s="264"/>
      <c r="C398" s="327"/>
      <c r="D398" s="327"/>
      <c r="E398" s="373"/>
      <c r="F398" s="388"/>
      <c r="G398" s="264"/>
      <c r="H398" s="435"/>
      <c r="I398" s="208"/>
      <c r="J398" s="208"/>
      <c r="K398" s="208"/>
      <c r="L398" s="208"/>
      <c r="M398" s="208"/>
      <c r="N398" s="208"/>
      <c r="O398" s="631"/>
      <c r="P398" s="631"/>
      <c r="Q398" s="671"/>
      <c r="R398" s="687"/>
      <c r="S398" s="208"/>
      <c r="T398" s="113"/>
      <c r="U398" s="471"/>
      <c r="V398" s="493"/>
      <c r="W398" s="511"/>
      <c r="X398" s="478"/>
      <c r="Y398" s="516"/>
      <c r="Z398" s="4"/>
      <c r="AA398" s="4"/>
    </row>
    <row r="399" spans="1:27" ht="15.75" hidden="1" customHeight="1">
      <c r="A399" s="6"/>
      <c r="B399" s="265"/>
      <c r="C399" s="273"/>
      <c r="D399" s="273"/>
      <c r="E399" s="374"/>
      <c r="F399" s="389"/>
      <c r="G399" s="265"/>
      <c r="H399" s="436"/>
      <c r="I399" s="209"/>
      <c r="J399" s="209"/>
      <c r="K399" s="209"/>
      <c r="L399" s="209"/>
      <c r="M399" s="209"/>
      <c r="N399" s="209"/>
      <c r="O399" s="632"/>
      <c r="P399" s="632"/>
      <c r="Q399" s="209"/>
      <c r="R399" s="688"/>
      <c r="S399" s="209"/>
      <c r="T399" s="115"/>
      <c r="U399" s="472"/>
      <c r="V399" s="494"/>
      <c r="W399" s="494"/>
      <c r="X399" s="514"/>
      <c r="Y399" s="478"/>
      <c r="Z399" s="4"/>
      <c r="AA399" s="4"/>
    </row>
    <row r="400" spans="1:27" ht="15.75" hidden="1" customHeight="1">
      <c r="A400" s="6"/>
      <c r="B400" s="265"/>
      <c r="C400" s="273"/>
      <c r="D400" s="273"/>
      <c r="E400" s="374"/>
      <c r="F400" s="389"/>
      <c r="G400" s="265"/>
      <c r="H400" s="436"/>
      <c r="I400" s="209"/>
      <c r="J400" s="209"/>
      <c r="K400" s="209"/>
      <c r="L400" s="209"/>
      <c r="M400" s="209"/>
      <c r="N400" s="209"/>
      <c r="O400" s="632"/>
      <c r="P400" s="632"/>
      <c r="Q400" s="209"/>
      <c r="R400" s="688"/>
      <c r="S400" s="209"/>
      <c r="T400" s="115"/>
      <c r="U400" s="472"/>
      <c r="V400" s="494"/>
      <c r="W400" s="494"/>
      <c r="X400" s="514"/>
      <c r="Y400" s="478"/>
      <c r="Z400" s="4"/>
      <c r="AA400" s="4"/>
    </row>
    <row r="401" spans="1:27" ht="13.5" customHeight="1">
      <c r="A401" s="116"/>
      <c r="B401" s="266"/>
      <c r="C401" s="328"/>
      <c r="D401" s="350"/>
      <c r="E401" s="350"/>
      <c r="F401" s="350"/>
      <c r="G401" s="350"/>
      <c r="H401" s="350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76"/>
      <c r="U401" s="377"/>
      <c r="V401" s="494"/>
      <c r="W401" s="494"/>
      <c r="X401" s="514"/>
      <c r="Y401" s="478"/>
      <c r="Z401" s="4"/>
      <c r="AA401" s="4"/>
    </row>
    <row r="402" spans="1:27" ht="13.5" customHeight="1">
      <c r="A402" s="116"/>
      <c r="B402" s="267"/>
      <c r="C402" s="329"/>
      <c r="D402" s="329"/>
      <c r="E402" s="329"/>
      <c r="F402" s="329"/>
      <c r="G402" s="329"/>
      <c r="H402" s="329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70"/>
      <c r="U402" s="378"/>
      <c r="V402" s="494"/>
      <c r="W402" s="494"/>
      <c r="X402" s="514"/>
      <c r="Y402" s="478"/>
      <c r="Z402" s="4"/>
      <c r="AA402" s="4"/>
    </row>
    <row r="403" spans="1:27" ht="15.75" hidden="1" customHeight="1">
      <c r="A403" s="117"/>
      <c r="B403" s="268"/>
      <c r="C403" s="268"/>
      <c r="D403" s="268"/>
      <c r="E403" s="268"/>
      <c r="F403" s="268"/>
      <c r="G403" s="268"/>
      <c r="H403" s="268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15"/>
      <c r="U403" s="273"/>
      <c r="V403" s="494"/>
      <c r="W403" s="494"/>
      <c r="X403" s="514"/>
      <c r="Y403" s="478"/>
      <c r="Z403" s="4"/>
      <c r="AA403" s="4"/>
    </row>
    <row r="404" spans="1:27" ht="15.75" hidden="1" customHeight="1">
      <c r="A404" s="117"/>
      <c r="B404" s="268"/>
      <c r="C404" s="268"/>
      <c r="D404" s="268"/>
      <c r="E404" s="268"/>
      <c r="F404" s="390"/>
      <c r="G404" s="412"/>
      <c r="H404" s="376"/>
      <c r="I404" s="226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15"/>
      <c r="U404" s="273"/>
      <c r="V404" s="494"/>
      <c r="W404" s="494"/>
      <c r="X404" s="514"/>
      <c r="Y404" s="478"/>
      <c r="Z404" s="4"/>
      <c r="AA404" s="4"/>
    </row>
    <row r="405" spans="1:27" ht="15.75" hidden="1" customHeight="1">
      <c r="A405" s="117"/>
      <c r="B405" s="269"/>
      <c r="C405" s="330"/>
      <c r="D405" s="351"/>
      <c r="E405" s="375"/>
      <c r="F405" s="391"/>
      <c r="G405" s="413"/>
      <c r="H405" s="376"/>
      <c r="I405" s="183"/>
      <c r="J405" s="227"/>
      <c r="K405" s="217"/>
      <c r="L405" s="221"/>
      <c r="M405" s="222"/>
      <c r="N405" s="183"/>
      <c r="O405" s="633"/>
      <c r="P405" s="217"/>
      <c r="Q405" s="221"/>
      <c r="R405" s="221"/>
      <c r="S405" s="221"/>
      <c r="T405" s="175"/>
      <c r="U405" s="273"/>
      <c r="V405" s="494"/>
      <c r="W405" s="494"/>
      <c r="X405" s="514"/>
      <c r="Y405" s="478"/>
      <c r="Z405" s="4"/>
      <c r="AA405" s="4"/>
    </row>
    <row r="406" spans="1:27" ht="19.5" hidden="1" customHeight="1">
      <c r="A406" s="117"/>
      <c r="B406" s="265"/>
      <c r="C406" s="331"/>
      <c r="D406" s="352"/>
      <c r="E406" s="376"/>
      <c r="F406" s="268"/>
      <c r="G406" s="273"/>
      <c r="H406" s="273"/>
      <c r="I406" s="183"/>
      <c r="J406" s="547"/>
      <c r="K406" s="558"/>
      <c r="L406" s="217"/>
      <c r="M406" s="222"/>
      <c r="N406" s="183"/>
      <c r="O406" s="634"/>
      <c r="P406" s="217"/>
      <c r="Q406" s="221"/>
      <c r="R406" s="221"/>
      <c r="S406" s="221"/>
      <c r="T406" s="175"/>
      <c r="U406" s="273"/>
      <c r="V406" s="494"/>
      <c r="W406" s="494"/>
      <c r="X406" s="514"/>
      <c r="Y406" s="478"/>
      <c r="Z406" s="4"/>
      <c r="AA406" s="4"/>
    </row>
    <row r="407" spans="1:27" ht="19.5" hidden="1" customHeight="1">
      <c r="A407" s="117"/>
      <c r="B407" s="265"/>
      <c r="C407" s="331"/>
      <c r="D407" s="352"/>
      <c r="E407" s="376"/>
      <c r="F407" s="268"/>
      <c r="G407" s="273"/>
      <c r="H407" s="273"/>
      <c r="I407" s="183"/>
      <c r="J407" s="547"/>
      <c r="K407" s="559"/>
      <c r="L407" s="217"/>
      <c r="M407" s="222"/>
      <c r="N407" s="183"/>
      <c r="O407" s="183"/>
      <c r="P407" s="183"/>
      <c r="Q407" s="183"/>
      <c r="R407" s="183"/>
      <c r="S407" s="183"/>
      <c r="T407" s="115"/>
      <c r="U407" s="273"/>
      <c r="V407" s="494"/>
      <c r="W407" s="494"/>
      <c r="X407" s="514"/>
      <c r="Y407" s="478"/>
      <c r="Z407" s="4"/>
      <c r="AA407" s="4"/>
    </row>
    <row r="408" spans="1:27" ht="19.5" hidden="1" customHeight="1">
      <c r="A408" s="117"/>
      <c r="B408" s="265"/>
      <c r="C408" s="331"/>
      <c r="D408" s="352"/>
      <c r="E408" s="376"/>
      <c r="F408" s="268"/>
      <c r="G408" s="273"/>
      <c r="H408" s="273"/>
      <c r="I408" s="183"/>
      <c r="J408" s="547"/>
      <c r="K408" s="558"/>
      <c r="L408" s="217"/>
      <c r="M408" s="222"/>
      <c r="N408" s="183"/>
      <c r="O408" s="635"/>
      <c r="P408" s="558"/>
      <c r="Q408" s="217"/>
      <c r="R408" s="221"/>
      <c r="S408" s="221"/>
      <c r="T408" s="175"/>
      <c r="U408" s="273"/>
      <c r="V408" s="494"/>
      <c r="W408" s="494"/>
      <c r="X408" s="514"/>
      <c r="Y408" s="478"/>
      <c r="Z408" s="4"/>
      <c r="AA408" s="4"/>
    </row>
    <row r="409" spans="1:27" ht="19.5" hidden="1" customHeight="1">
      <c r="A409" s="117"/>
      <c r="B409" s="265"/>
      <c r="C409" s="331"/>
      <c r="D409" s="352"/>
      <c r="E409" s="376"/>
      <c r="F409" s="268"/>
      <c r="G409" s="273"/>
      <c r="H409" s="273"/>
      <c r="I409" s="183"/>
      <c r="J409" s="183"/>
      <c r="K409" s="183"/>
      <c r="L409" s="183"/>
      <c r="M409" s="183"/>
      <c r="N409" s="183"/>
      <c r="O409" s="635"/>
      <c r="P409" s="590"/>
      <c r="Q409" s="590"/>
      <c r="R409" s="590"/>
      <c r="S409" s="183"/>
      <c r="T409" s="115"/>
      <c r="U409" s="273"/>
      <c r="V409" s="494"/>
      <c r="W409" s="494"/>
      <c r="X409" s="514"/>
      <c r="Y409" s="478"/>
      <c r="Z409" s="4"/>
      <c r="AA409" s="4"/>
    </row>
    <row r="410" spans="1:27" ht="19.5" hidden="1" customHeight="1">
      <c r="A410" s="117"/>
      <c r="B410" s="265"/>
      <c r="C410" s="331"/>
      <c r="D410" s="352"/>
      <c r="E410" s="376"/>
      <c r="F410" s="392"/>
      <c r="G410" s="273"/>
      <c r="H410" s="273"/>
      <c r="I410" s="183"/>
      <c r="J410" s="183"/>
      <c r="K410" s="183"/>
      <c r="L410" s="183"/>
      <c r="M410" s="183"/>
      <c r="N410" s="183"/>
      <c r="O410" s="636"/>
      <c r="P410" s="558"/>
      <c r="Q410" s="217"/>
      <c r="R410" s="221"/>
      <c r="S410" s="221"/>
      <c r="T410" s="175"/>
      <c r="U410" s="273"/>
      <c r="V410" s="494"/>
      <c r="W410" s="494"/>
      <c r="X410" s="514"/>
      <c r="Y410" s="478"/>
      <c r="Z410" s="4"/>
      <c r="AA410" s="4"/>
    </row>
    <row r="411" spans="1:27" ht="19.5" hidden="1" customHeight="1">
      <c r="A411" s="117"/>
      <c r="B411" s="265"/>
      <c r="C411" s="331"/>
      <c r="D411" s="352"/>
      <c r="E411" s="376"/>
      <c r="F411" s="392"/>
      <c r="G411" s="273"/>
      <c r="H411" s="273"/>
      <c r="I411" s="183"/>
      <c r="J411" s="227"/>
      <c r="K411" s="217"/>
      <c r="L411" s="221"/>
      <c r="M411" s="222"/>
      <c r="N411" s="183"/>
      <c r="O411" s="635"/>
      <c r="P411" s="590"/>
      <c r="Q411" s="590"/>
      <c r="R411" s="590"/>
      <c r="S411" s="183"/>
      <c r="T411" s="115"/>
      <c r="U411" s="273"/>
      <c r="V411" s="494"/>
      <c r="W411" s="494"/>
      <c r="X411" s="514"/>
      <c r="Y411" s="478"/>
      <c r="Z411" s="4"/>
      <c r="AA411" s="4"/>
    </row>
    <row r="412" spans="1:27" ht="19.5" hidden="1" customHeight="1">
      <c r="A412" s="117"/>
      <c r="B412" s="270"/>
      <c r="C412" s="331"/>
      <c r="D412" s="352"/>
      <c r="E412" s="376"/>
      <c r="F412" s="268"/>
      <c r="G412" s="273"/>
      <c r="H412" s="273"/>
      <c r="I412" s="183"/>
      <c r="J412" s="548"/>
      <c r="K412" s="560"/>
      <c r="L412" s="560"/>
      <c r="M412" s="560"/>
      <c r="N412" s="183"/>
      <c r="O412" s="637"/>
      <c r="P412" s="590"/>
      <c r="Q412" s="590"/>
      <c r="R412" s="689"/>
      <c r="S412" s="558"/>
      <c r="T412" s="173"/>
      <c r="U412" s="273"/>
      <c r="V412" s="494"/>
      <c r="W412" s="494"/>
      <c r="X412" s="514"/>
      <c r="Y412" s="478"/>
      <c r="Z412" s="4"/>
      <c r="AA412" s="4"/>
    </row>
    <row r="413" spans="1:27" ht="19.5" customHeight="1">
      <c r="A413" s="117"/>
      <c r="B413" s="271"/>
      <c r="C413" s="328"/>
      <c r="D413" s="350"/>
      <c r="E413" s="377"/>
      <c r="F413" s="268"/>
      <c r="G413" s="273"/>
      <c r="H413" s="273"/>
      <c r="I413" s="183"/>
      <c r="J413" s="548"/>
      <c r="K413" s="560"/>
      <c r="L413" s="560"/>
      <c r="M413" s="560"/>
      <c r="N413" s="183"/>
      <c r="O413" s="183"/>
      <c r="P413" s="183"/>
      <c r="Q413" s="183"/>
      <c r="R413" s="183"/>
      <c r="S413" s="183"/>
      <c r="T413" s="115"/>
      <c r="U413" s="273"/>
      <c r="V413" s="494"/>
      <c r="W413" s="494"/>
      <c r="X413" s="514"/>
      <c r="Y413" s="478"/>
      <c r="Z413" s="4"/>
      <c r="AA413" s="4"/>
    </row>
    <row r="414" spans="1:27" ht="19.5" customHeight="1">
      <c r="A414" s="117"/>
      <c r="B414" s="267"/>
      <c r="C414" s="329"/>
      <c r="D414" s="329"/>
      <c r="E414" s="378"/>
      <c r="F414" s="393"/>
      <c r="G414" s="273"/>
      <c r="H414" s="273"/>
      <c r="I414" s="183"/>
      <c r="J414" s="548"/>
      <c r="K414" s="560"/>
      <c r="L414" s="560"/>
      <c r="M414" s="590"/>
      <c r="N414" s="183"/>
      <c r="O414" s="183"/>
      <c r="P414" s="183"/>
      <c r="Q414" s="183"/>
      <c r="R414" s="183"/>
      <c r="S414" s="183"/>
      <c r="T414" s="115"/>
      <c r="U414" s="273"/>
      <c r="V414" s="268"/>
      <c r="W414" s="416"/>
      <c r="X414" s="514"/>
      <c r="Y414" s="478"/>
      <c r="Z414" s="4"/>
      <c r="AA414" s="4"/>
    </row>
    <row r="415" spans="1:27" ht="18.75" hidden="1" customHeight="1">
      <c r="A415" s="117"/>
      <c r="B415" s="272"/>
      <c r="C415" s="272"/>
      <c r="D415" s="272"/>
      <c r="E415" s="272"/>
      <c r="F415" s="268"/>
      <c r="G415" s="273"/>
      <c r="H415" s="273"/>
      <c r="I415" s="183"/>
      <c r="J415" s="548"/>
      <c r="K415" s="560"/>
      <c r="L415" s="560"/>
      <c r="M415" s="590"/>
      <c r="N415" s="183"/>
      <c r="O415" s="211"/>
      <c r="P415" s="217"/>
      <c r="Q415" s="222"/>
      <c r="R415" s="227"/>
      <c r="S415" s="217"/>
      <c r="T415" s="174"/>
      <c r="U415" s="375"/>
      <c r="V415" s="268"/>
      <c r="W415" s="416"/>
      <c r="X415" s="514"/>
      <c r="Y415" s="478"/>
      <c r="Z415" s="4"/>
      <c r="AA415" s="4"/>
    </row>
    <row r="416" spans="1:27" ht="15.75" hidden="1" customHeight="1">
      <c r="A416" s="117"/>
      <c r="B416" s="269"/>
      <c r="C416" s="330"/>
      <c r="D416" s="351"/>
      <c r="E416" s="375"/>
      <c r="F416" s="268"/>
      <c r="G416" s="273"/>
      <c r="H416" s="273"/>
      <c r="I416" s="183"/>
      <c r="J416" s="548"/>
      <c r="K416" s="560"/>
      <c r="L416" s="560"/>
      <c r="M416" s="590"/>
      <c r="N416" s="183"/>
      <c r="O416" s="638"/>
      <c r="P416" s="656"/>
      <c r="Q416" s="183"/>
      <c r="R416" s="690"/>
      <c r="S416" s="656"/>
      <c r="T416" s="115"/>
      <c r="U416" s="273"/>
      <c r="V416" s="268"/>
      <c r="W416" s="416"/>
      <c r="X416" s="514"/>
      <c r="Y416" s="478"/>
      <c r="Z416" s="4"/>
      <c r="AA416" s="4"/>
    </row>
    <row r="417" spans="1:27" ht="15.75" hidden="1" customHeight="1">
      <c r="A417" s="117"/>
      <c r="B417" s="273"/>
      <c r="C417" s="268"/>
      <c r="D417" s="352"/>
      <c r="E417" s="376"/>
      <c r="F417" s="268"/>
      <c r="G417" s="273"/>
      <c r="H417" s="273"/>
      <c r="I417" s="183"/>
      <c r="J417" s="183"/>
      <c r="K417" s="183"/>
      <c r="L417" s="183"/>
      <c r="M417" s="183"/>
      <c r="N417" s="183"/>
      <c r="O417" s="638"/>
      <c r="P417" s="656"/>
      <c r="Q417" s="183"/>
      <c r="R417" s="690"/>
      <c r="S417" s="656"/>
      <c r="T417" s="115"/>
      <c r="U417" s="273"/>
      <c r="V417" s="332"/>
      <c r="W417" s="416"/>
      <c r="X417" s="514"/>
      <c r="Y417" s="478"/>
      <c r="Z417" s="4"/>
      <c r="AA417" s="4"/>
    </row>
    <row r="418" spans="1:27" ht="16.5" hidden="1" customHeight="1">
      <c r="A418" s="117"/>
      <c r="B418" s="273"/>
      <c r="C418" s="268"/>
      <c r="D418" s="352"/>
      <c r="E418" s="376"/>
      <c r="F418" s="268"/>
      <c r="G418" s="273"/>
      <c r="H418" s="273"/>
      <c r="I418" s="209"/>
      <c r="J418" s="183"/>
      <c r="K418" s="183"/>
      <c r="L418" s="183"/>
      <c r="M418" s="183"/>
      <c r="N418" s="183"/>
      <c r="O418" s="638"/>
      <c r="P418" s="656"/>
      <c r="Q418" s="183"/>
      <c r="R418" s="690"/>
      <c r="S418" s="656"/>
      <c r="T418" s="115"/>
      <c r="U418" s="273"/>
      <c r="V418" s="494"/>
      <c r="W418" s="494"/>
      <c r="X418" s="514"/>
      <c r="Y418" s="478"/>
      <c r="Z418" s="4"/>
      <c r="AA418" s="4"/>
    </row>
    <row r="419" spans="1:27" ht="16.5" hidden="1" customHeight="1">
      <c r="A419" s="117"/>
      <c r="B419" s="268"/>
      <c r="C419" s="332"/>
      <c r="D419" s="332"/>
      <c r="E419" s="332"/>
      <c r="F419" s="332"/>
      <c r="G419" s="273"/>
      <c r="H419" s="273"/>
      <c r="I419" s="183"/>
      <c r="J419" s="227"/>
      <c r="K419" s="217"/>
      <c r="L419" s="221"/>
      <c r="M419" s="222"/>
      <c r="N419" s="183"/>
      <c r="O419" s="638"/>
      <c r="P419" s="656"/>
      <c r="Q419" s="183"/>
      <c r="R419" s="656"/>
      <c r="S419" s="656"/>
      <c r="T419" s="115"/>
      <c r="U419" s="273"/>
      <c r="V419" s="494"/>
      <c r="W419" s="494"/>
      <c r="X419" s="514"/>
      <c r="Y419" s="478"/>
      <c r="Z419" s="4"/>
      <c r="AA419" s="4"/>
    </row>
    <row r="420" spans="1:27" ht="15.75" hidden="1" customHeight="1">
      <c r="A420" s="117"/>
      <c r="B420" s="268"/>
      <c r="C420" s="268"/>
      <c r="D420" s="268"/>
      <c r="E420" s="268"/>
      <c r="F420" s="268"/>
      <c r="G420" s="273"/>
      <c r="H420" s="273"/>
      <c r="I420" s="183"/>
      <c r="J420" s="548"/>
      <c r="K420" s="560"/>
      <c r="L420" s="560"/>
      <c r="M420" s="560"/>
      <c r="N420" s="183"/>
      <c r="O420" s="183"/>
      <c r="P420" s="183"/>
      <c r="Q420" s="183"/>
      <c r="R420" s="656"/>
      <c r="S420" s="656"/>
      <c r="T420" s="115"/>
      <c r="U420" s="273"/>
      <c r="V420" s="494"/>
      <c r="W420" s="494"/>
      <c r="X420" s="514"/>
      <c r="Y420" s="478"/>
      <c r="Z420" s="4"/>
      <c r="AA420" s="4"/>
    </row>
    <row r="421" spans="1:27" ht="15.75" hidden="1" customHeight="1">
      <c r="A421" s="117"/>
      <c r="B421" s="268"/>
      <c r="C421" s="268"/>
      <c r="D421" s="268"/>
      <c r="E421" s="268"/>
      <c r="F421" s="268"/>
      <c r="G421" s="273"/>
      <c r="H421" s="273"/>
      <c r="I421" s="183"/>
      <c r="J421" s="548"/>
      <c r="K421" s="558"/>
      <c r="L421" s="217"/>
      <c r="M421" s="222"/>
      <c r="N421" s="183"/>
      <c r="O421" s="183"/>
      <c r="P421" s="183"/>
      <c r="Q421" s="183"/>
      <c r="R421" s="690"/>
      <c r="S421" s="656"/>
      <c r="T421" s="115"/>
      <c r="U421" s="273"/>
      <c r="V421" s="494"/>
      <c r="W421" s="494"/>
      <c r="X421" s="514"/>
      <c r="Y421" s="478"/>
      <c r="Z421" s="4"/>
      <c r="AA421" s="4"/>
    </row>
    <row r="422" spans="1:27" ht="15.75" hidden="1" customHeight="1">
      <c r="A422" s="117"/>
      <c r="B422" s="268"/>
      <c r="C422" s="268"/>
      <c r="D422" s="268"/>
      <c r="E422" s="268"/>
      <c r="F422" s="268"/>
      <c r="G422" s="414"/>
      <c r="H422" s="273"/>
      <c r="I422" s="183"/>
      <c r="J422" s="548"/>
      <c r="K422" s="558"/>
      <c r="L422" s="184"/>
      <c r="M422" s="590"/>
      <c r="N422" s="183"/>
      <c r="O422" s="183"/>
      <c r="P422" s="183"/>
      <c r="Q422" s="183"/>
      <c r="R422" s="690"/>
      <c r="S422" s="656"/>
      <c r="T422" s="115"/>
      <c r="U422" s="273"/>
      <c r="V422" s="494"/>
      <c r="W422" s="494"/>
      <c r="X422" s="514"/>
      <c r="Y422" s="478"/>
      <c r="Z422" s="4"/>
      <c r="AA422" s="4"/>
    </row>
    <row r="423" spans="1:27" ht="16.5" customHeight="1">
      <c r="A423" s="117"/>
      <c r="B423" s="268"/>
      <c r="C423" s="268"/>
      <c r="D423" s="268"/>
      <c r="E423" s="268"/>
      <c r="F423" s="268"/>
      <c r="G423" s="415"/>
      <c r="H423" s="437"/>
      <c r="I423" s="183"/>
      <c r="J423" s="548"/>
      <c r="K423" s="558"/>
      <c r="L423" s="184"/>
      <c r="M423" s="590"/>
      <c r="N423" s="183"/>
      <c r="O423" s="183"/>
      <c r="P423" s="183"/>
      <c r="Q423" s="183"/>
      <c r="R423" s="183"/>
      <c r="S423" s="183"/>
      <c r="T423" s="115"/>
      <c r="U423" s="273"/>
      <c r="V423" s="494"/>
      <c r="W423" s="494"/>
      <c r="X423" s="514"/>
      <c r="Y423" s="478"/>
      <c r="Z423" s="4"/>
      <c r="AA423" s="4"/>
    </row>
    <row r="424" spans="1:27" ht="15.75" customHeight="1">
      <c r="A424" s="117"/>
      <c r="B424" s="268"/>
      <c r="C424" s="268"/>
      <c r="D424" s="268"/>
      <c r="E424" s="268"/>
      <c r="F424" s="268"/>
      <c r="G424" s="267"/>
      <c r="H424" s="378"/>
      <c r="I424" s="183"/>
      <c r="J424" s="548"/>
      <c r="K424" s="560"/>
      <c r="L424" s="560"/>
      <c r="M424" s="590"/>
      <c r="N424" s="183"/>
      <c r="O424" s="639"/>
      <c r="P424" s="183"/>
      <c r="Q424" s="183"/>
      <c r="R424" s="183"/>
      <c r="S424" s="183"/>
      <c r="T424" s="115"/>
      <c r="U424" s="273"/>
      <c r="V424" s="494"/>
      <c r="W424" s="494"/>
      <c r="X424" s="514"/>
      <c r="Y424" s="478"/>
      <c r="Z424" s="4"/>
      <c r="AA424" s="4"/>
    </row>
    <row r="425" spans="1:27" ht="15.75" hidden="1" customHeight="1">
      <c r="A425" s="117"/>
      <c r="B425" s="268"/>
      <c r="C425" s="332"/>
      <c r="D425" s="332"/>
      <c r="E425" s="268"/>
      <c r="F425" s="268"/>
      <c r="G425" s="416"/>
      <c r="H425" s="416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63"/>
      <c r="U425" s="473"/>
      <c r="V425" s="494"/>
      <c r="W425" s="494"/>
      <c r="X425" s="514"/>
      <c r="Y425" s="478"/>
      <c r="Z425" s="4"/>
      <c r="AA425" s="4"/>
    </row>
    <row r="426" spans="1:27" ht="15.75" hidden="1" customHeight="1">
      <c r="A426" s="117"/>
      <c r="B426" s="268"/>
      <c r="C426" s="332"/>
      <c r="D426" s="332"/>
      <c r="E426" s="268"/>
      <c r="F426" s="268"/>
      <c r="G426" s="268"/>
      <c r="H426" s="268"/>
      <c r="I426" s="183"/>
      <c r="J426" s="548"/>
      <c r="K426" s="185"/>
      <c r="L426" s="185"/>
      <c r="M426" s="183"/>
      <c r="N426" s="183"/>
      <c r="O426" s="639"/>
      <c r="P426" s="183"/>
      <c r="Q426" s="183"/>
      <c r="R426" s="183"/>
      <c r="S426" s="183"/>
      <c r="T426" s="115"/>
      <c r="U426" s="273"/>
      <c r="V426" s="494"/>
      <c r="W426" s="494"/>
      <c r="X426" s="514"/>
      <c r="Y426" s="478"/>
      <c r="Z426" s="4"/>
      <c r="AA426" s="4"/>
    </row>
    <row r="427" spans="1:27" ht="15.75" hidden="1" customHeight="1">
      <c r="A427" s="117"/>
      <c r="B427" s="268"/>
      <c r="C427" s="268"/>
      <c r="D427" s="268"/>
      <c r="E427" s="268"/>
      <c r="F427" s="268"/>
      <c r="G427" s="268"/>
      <c r="H427" s="268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15"/>
      <c r="U427" s="273"/>
      <c r="V427" s="494"/>
      <c r="W427" s="494"/>
      <c r="X427" s="514"/>
      <c r="Y427" s="478"/>
      <c r="Z427" s="4"/>
      <c r="AA427" s="4"/>
    </row>
    <row r="428" spans="1:27" ht="15.75" hidden="1" customHeight="1">
      <c r="A428" s="117"/>
      <c r="B428" s="274"/>
      <c r="C428" s="268"/>
      <c r="D428" s="268"/>
      <c r="E428" s="268"/>
      <c r="F428" s="268"/>
      <c r="G428" s="268"/>
      <c r="H428" s="268"/>
      <c r="I428" s="183"/>
      <c r="J428" s="183"/>
      <c r="K428" s="211"/>
      <c r="L428" s="217"/>
      <c r="M428" s="221"/>
      <c r="N428" s="221"/>
      <c r="O428" s="221"/>
      <c r="P428" s="221"/>
      <c r="Q428" s="221"/>
      <c r="R428" s="221"/>
      <c r="S428" s="221"/>
      <c r="T428" s="174"/>
      <c r="U428" s="375"/>
      <c r="V428" s="494"/>
      <c r="W428" s="494"/>
      <c r="X428" s="514"/>
      <c r="Y428" s="478"/>
      <c r="Z428" s="4"/>
      <c r="AA428" s="4"/>
    </row>
    <row r="429" spans="1:27" ht="15.75" customHeight="1">
      <c r="A429" s="117"/>
      <c r="B429" s="268"/>
      <c r="C429" s="268"/>
      <c r="D429" s="268"/>
      <c r="E429" s="268"/>
      <c r="F429" s="268"/>
      <c r="G429" s="268"/>
      <c r="H429" s="268"/>
      <c r="I429" s="183"/>
      <c r="J429" s="183"/>
      <c r="K429" s="561"/>
      <c r="L429" s="216"/>
      <c r="M429" s="181"/>
      <c r="N429" s="181"/>
      <c r="O429" s="181"/>
      <c r="P429" s="181"/>
      <c r="Q429" s="181"/>
      <c r="R429" s="181"/>
      <c r="S429" s="181"/>
      <c r="T429" s="176"/>
      <c r="U429" s="377"/>
      <c r="V429" s="494"/>
      <c r="W429" s="494"/>
      <c r="X429" s="514"/>
      <c r="Y429" s="478"/>
      <c r="Z429" s="4"/>
      <c r="AA429" s="4"/>
    </row>
    <row r="430" spans="1:27" ht="15.75" customHeight="1">
      <c r="A430" s="117"/>
      <c r="B430" s="268"/>
      <c r="C430" s="268"/>
      <c r="D430" s="268"/>
      <c r="E430" s="268"/>
      <c r="F430" s="268"/>
      <c r="G430" s="268"/>
      <c r="H430" s="268"/>
      <c r="I430" s="183"/>
      <c r="J430" s="183"/>
      <c r="K430" s="562"/>
      <c r="L430" s="178"/>
      <c r="M430" s="178"/>
      <c r="N430" s="178"/>
      <c r="O430" s="178"/>
      <c r="P430" s="178"/>
      <c r="Q430" s="178"/>
      <c r="R430" s="178"/>
      <c r="S430" s="178"/>
      <c r="T430" s="171"/>
      <c r="U430" s="474"/>
      <c r="V430" s="494"/>
      <c r="W430" s="494"/>
      <c r="X430" s="514"/>
      <c r="Y430" s="478"/>
      <c r="Z430" s="4"/>
      <c r="AA430" s="4"/>
    </row>
    <row r="431" spans="1:27" ht="15.75" customHeight="1">
      <c r="A431" s="118"/>
      <c r="B431" s="275"/>
      <c r="C431" s="275"/>
      <c r="D431" s="275"/>
      <c r="E431" s="275"/>
      <c r="F431" s="275"/>
      <c r="G431" s="275"/>
      <c r="H431" s="275"/>
      <c r="I431" s="188"/>
      <c r="J431" s="188"/>
      <c r="K431" s="563"/>
      <c r="L431" s="179"/>
      <c r="M431" s="179"/>
      <c r="N431" s="179"/>
      <c r="O431" s="179"/>
      <c r="P431" s="179"/>
      <c r="Q431" s="179"/>
      <c r="R431" s="179"/>
      <c r="S431" s="179"/>
      <c r="T431" s="172"/>
      <c r="U431" s="475"/>
      <c r="V431" s="495"/>
      <c r="W431" s="495"/>
      <c r="X431" s="514"/>
      <c r="Y431" s="478"/>
      <c r="Z431" s="4"/>
      <c r="AA431" s="4"/>
    </row>
    <row r="432" spans="1:27" ht="15.75" hidden="1" customHeight="1">
      <c r="A432" s="117"/>
      <c r="B432" s="268"/>
      <c r="C432" s="268"/>
      <c r="D432" s="268"/>
      <c r="E432" s="268"/>
      <c r="F432" s="268"/>
      <c r="G432" s="268"/>
      <c r="H432" s="268"/>
      <c r="I432" s="183"/>
      <c r="J432" s="183"/>
      <c r="K432" s="564"/>
      <c r="L432" s="564"/>
      <c r="M432" s="564"/>
      <c r="N432" s="564"/>
      <c r="O432" s="564"/>
      <c r="P432" s="564"/>
      <c r="Q432" s="564"/>
      <c r="R432" s="564"/>
      <c r="S432" s="564"/>
      <c r="T432" s="115"/>
      <c r="U432" s="273"/>
      <c r="V432" s="494"/>
      <c r="W432" s="494"/>
      <c r="X432" s="514"/>
      <c r="Y432" s="478"/>
      <c r="Z432" s="4"/>
      <c r="AA432" s="4"/>
    </row>
    <row r="433" spans="1:27" ht="15.75" hidden="1" customHeight="1">
      <c r="A433" s="117"/>
      <c r="B433" s="268"/>
      <c r="C433" s="268"/>
      <c r="D433" s="268"/>
      <c r="E433" s="268"/>
      <c r="F433" s="268"/>
      <c r="G433" s="416"/>
      <c r="H433" s="268"/>
      <c r="I433" s="187"/>
      <c r="J433" s="187"/>
      <c r="K433" s="564"/>
      <c r="L433" s="564"/>
      <c r="M433" s="564"/>
      <c r="N433" s="564"/>
      <c r="O433" s="564"/>
      <c r="P433" s="564"/>
      <c r="Q433" s="564"/>
      <c r="R433" s="564"/>
      <c r="S433" s="564"/>
      <c r="T433" s="63"/>
      <c r="U433" s="473"/>
      <c r="V433" s="494"/>
      <c r="W433" s="494"/>
      <c r="X433" s="514"/>
      <c r="Y433" s="478"/>
      <c r="Z433" s="4"/>
      <c r="AA433" s="4"/>
    </row>
    <row r="434" spans="1:27" ht="15.75" hidden="1" customHeight="1">
      <c r="A434" s="120"/>
      <c r="B434" s="276"/>
      <c r="C434" s="276"/>
      <c r="D434" s="276"/>
      <c r="E434" s="276"/>
      <c r="F434" s="276"/>
      <c r="G434" s="417"/>
      <c r="H434" s="276"/>
      <c r="I434" s="228"/>
      <c r="J434" s="228"/>
      <c r="K434" s="565"/>
      <c r="L434" s="576"/>
      <c r="M434" s="591"/>
      <c r="N434" s="607"/>
      <c r="O434" s="607"/>
      <c r="P434" s="228"/>
      <c r="Q434" s="189"/>
      <c r="R434" s="189"/>
      <c r="S434" s="189"/>
      <c r="T434" s="68"/>
      <c r="U434" s="476"/>
      <c r="V434" s="496"/>
      <c r="W434" s="496"/>
      <c r="X434" s="478"/>
      <c r="Y434" s="478"/>
      <c r="Z434" s="4"/>
      <c r="AA434" s="4"/>
    </row>
    <row r="435" spans="1:27" ht="15.75" hidden="1" customHeight="1">
      <c r="A435" s="123"/>
      <c r="B435" s="239"/>
      <c r="C435" s="239"/>
      <c r="D435" s="239"/>
      <c r="E435" s="379"/>
      <c r="F435" s="379"/>
      <c r="G435" s="418"/>
      <c r="H435" s="239"/>
      <c r="I435" s="229"/>
      <c r="J435" s="229"/>
      <c r="K435" s="566"/>
      <c r="L435" s="577"/>
      <c r="M435" s="592"/>
      <c r="N435" s="608"/>
      <c r="O435" s="608"/>
      <c r="P435" s="229"/>
      <c r="Q435" s="190"/>
      <c r="R435" s="190"/>
      <c r="S435" s="190"/>
      <c r="T435" s="50"/>
      <c r="U435" s="379"/>
      <c r="V435" s="478"/>
      <c r="W435" s="478"/>
      <c r="X435" s="478"/>
      <c r="Y435" s="478"/>
      <c r="Z435" s="4"/>
      <c r="AA435" s="4"/>
    </row>
    <row r="436" spans="1:27" ht="15.75" hidden="1" customHeight="1">
      <c r="A436" s="123"/>
      <c r="B436" s="277" t="s">
        <v>522</v>
      </c>
      <c r="C436" s="277" t="s">
        <v>523</v>
      </c>
      <c r="D436" s="353"/>
      <c r="E436" s="239"/>
      <c r="F436" s="239"/>
      <c r="G436" s="239"/>
      <c r="H436" s="239"/>
      <c r="I436" s="229"/>
      <c r="J436" s="229"/>
      <c r="K436" s="566"/>
      <c r="L436" s="577"/>
      <c r="M436" s="592"/>
      <c r="N436" s="608"/>
      <c r="O436" s="608"/>
      <c r="P436" s="229"/>
      <c r="Q436" s="190"/>
      <c r="R436" s="190"/>
      <c r="S436" s="190"/>
      <c r="T436" s="50"/>
      <c r="U436" s="379"/>
      <c r="V436" s="478"/>
      <c r="W436" s="478"/>
      <c r="X436" s="478"/>
      <c r="Y436" s="478"/>
      <c r="Z436" s="4"/>
      <c r="AA436" s="4"/>
    </row>
    <row r="437" spans="1:27" ht="15.75" hidden="1" customHeight="1">
      <c r="A437" s="123"/>
      <c r="B437" s="278">
        <v>0</v>
      </c>
      <c r="C437" s="333">
        <v>0</v>
      </c>
      <c r="D437" s="333"/>
      <c r="E437" s="239" t="e">
        <f>SUMPRODUCT(C7:C397,I7:I397)+SUMPRODUCT(C7:C397,J7:J397)+SUMPRODUCT(C7:C397,K7:K397)+SUMPRODUCT(C7:C397,L7:L397)+SUMPRODUCT(C7:C397,M7:M397)+SUMPRODUCT(C7:C397,N7:N397)+SUMPRODUCT(C7:C397,O7:O397)+SUMPRODUCT(C7:C397,P7:P397)+SUMPRODUCT(C7:C397,#REF!)+SUMPRODUCT(C7:C397,S7:S397)</f>
        <v>#REF!</v>
      </c>
      <c r="F437" s="239"/>
      <c r="G437" s="239"/>
      <c r="H437" s="239"/>
      <c r="I437" s="229"/>
      <c r="J437" s="229"/>
      <c r="K437" s="566"/>
      <c r="L437" s="577"/>
      <c r="M437" s="592"/>
      <c r="N437" s="608"/>
      <c r="O437" s="608"/>
      <c r="P437" s="229"/>
      <c r="Q437" s="190"/>
      <c r="R437" s="190"/>
      <c r="S437" s="190"/>
      <c r="T437" s="50"/>
      <c r="U437" s="379"/>
      <c r="V437" s="478"/>
      <c r="W437" s="478"/>
      <c r="X437" s="478"/>
      <c r="Y437" s="478"/>
      <c r="Z437" s="4"/>
      <c r="AA437" s="4"/>
    </row>
    <row r="438" spans="1:27" ht="15.75" hidden="1" customHeight="1">
      <c r="A438" s="123"/>
      <c r="B438" s="279">
        <v>1</v>
      </c>
      <c r="C438" s="333">
        <v>15</v>
      </c>
      <c r="D438" s="333"/>
      <c r="E438" s="239"/>
      <c r="F438" s="394"/>
      <c r="G438" s="239"/>
      <c r="H438" s="239"/>
      <c r="I438" s="229"/>
      <c r="J438" s="229"/>
      <c r="K438" s="566"/>
      <c r="L438" s="577"/>
      <c r="M438" s="592"/>
      <c r="N438" s="608"/>
      <c r="O438" s="608"/>
      <c r="P438" s="229"/>
      <c r="Q438" s="190"/>
      <c r="R438" s="190"/>
      <c r="S438" s="190"/>
      <c r="T438" s="50"/>
      <c r="U438" s="379"/>
      <c r="V438" s="478"/>
      <c r="W438" s="478"/>
      <c r="X438" s="478"/>
      <c r="Y438" s="478"/>
      <c r="Z438" s="4"/>
      <c r="AA438" s="4"/>
    </row>
    <row r="439" spans="1:27" ht="15.75" hidden="1" customHeight="1">
      <c r="A439" s="123"/>
      <c r="B439" s="279">
        <v>5</v>
      </c>
      <c r="C439" s="333">
        <v>25</v>
      </c>
      <c r="D439" s="333"/>
      <c r="E439" s="239"/>
      <c r="F439" s="239"/>
      <c r="G439" s="239"/>
      <c r="H439" s="239"/>
      <c r="I439" s="229"/>
      <c r="J439" s="229"/>
      <c r="K439" s="566"/>
      <c r="L439" s="577"/>
      <c r="M439" s="592"/>
      <c r="N439" s="608"/>
      <c r="O439" s="608"/>
      <c r="P439" s="229"/>
      <c r="Q439" s="190"/>
      <c r="R439" s="190"/>
      <c r="S439" s="190"/>
      <c r="T439" s="50"/>
      <c r="U439" s="379"/>
      <c r="V439" s="478"/>
      <c r="W439" s="478"/>
      <c r="X439" s="478"/>
      <c r="Y439" s="478"/>
      <c r="Z439" s="4"/>
      <c r="AA439" s="4"/>
    </row>
    <row r="440" spans="1:27" ht="15.75" hidden="1" customHeight="1">
      <c r="A440" s="123"/>
      <c r="B440" s="279">
        <v>15</v>
      </c>
      <c r="C440" s="333">
        <v>35</v>
      </c>
      <c r="D440" s="333"/>
      <c r="E440" s="239"/>
      <c r="F440" s="239"/>
      <c r="G440" s="239"/>
      <c r="H440" s="239"/>
      <c r="I440" s="229"/>
      <c r="J440" s="229"/>
      <c r="K440" s="566"/>
      <c r="L440" s="577"/>
      <c r="M440" s="592"/>
      <c r="N440" s="608"/>
      <c r="O440" s="608"/>
      <c r="P440" s="229"/>
      <c r="Q440" s="190"/>
      <c r="R440" s="190"/>
      <c r="S440" s="190"/>
      <c r="T440" s="50"/>
      <c r="U440" s="379"/>
      <c r="V440" s="478"/>
      <c r="W440" s="478"/>
      <c r="X440" s="478"/>
      <c r="Y440" s="478"/>
      <c r="Z440" s="4"/>
      <c r="AA440" s="4"/>
    </row>
    <row r="441" spans="1:27" ht="15.75" hidden="1" customHeight="1">
      <c r="A441" s="123"/>
      <c r="B441" s="279">
        <v>25</v>
      </c>
      <c r="C441" s="333">
        <v>45</v>
      </c>
      <c r="D441" s="333"/>
      <c r="E441" s="239"/>
      <c r="F441" s="239"/>
      <c r="G441" s="239"/>
      <c r="H441" s="239"/>
      <c r="I441" s="229"/>
      <c r="J441" s="229"/>
      <c r="K441" s="566"/>
      <c r="L441" s="577"/>
      <c r="M441" s="592"/>
      <c r="N441" s="608"/>
      <c r="O441" s="608"/>
      <c r="P441" s="229"/>
      <c r="Q441" s="190"/>
      <c r="R441" s="190"/>
      <c r="S441" s="190"/>
      <c r="T441" s="50"/>
      <c r="U441" s="379"/>
      <c r="V441" s="478"/>
      <c r="W441" s="478"/>
      <c r="X441" s="478"/>
      <c r="Y441" s="478"/>
      <c r="Z441" s="4"/>
      <c r="AA441" s="4"/>
    </row>
    <row r="442" spans="1:27" ht="15.75" hidden="1" customHeight="1">
      <c r="A442" s="123"/>
      <c r="B442" s="279">
        <v>35</v>
      </c>
      <c r="C442" s="333">
        <v>65</v>
      </c>
      <c r="D442" s="333"/>
      <c r="E442" s="239"/>
      <c r="F442" s="239"/>
      <c r="G442" s="239"/>
      <c r="H442" s="239"/>
      <c r="I442" s="229"/>
      <c r="J442" s="229"/>
      <c r="K442" s="566"/>
      <c r="L442" s="577"/>
      <c r="M442" s="592"/>
      <c r="N442" s="608"/>
      <c r="O442" s="608"/>
      <c r="P442" s="229"/>
      <c r="Q442" s="190"/>
      <c r="R442" s="190"/>
      <c r="S442" s="190"/>
      <c r="T442" s="50"/>
      <c r="U442" s="379"/>
      <c r="V442" s="478"/>
      <c r="W442" s="478"/>
      <c r="X442" s="478"/>
      <c r="Y442" s="478"/>
      <c r="Z442" s="4"/>
      <c r="AA442" s="4"/>
    </row>
    <row r="443" spans="1:27" ht="15.75" hidden="1" customHeight="1">
      <c r="A443" s="123"/>
      <c r="B443" s="279">
        <v>50</v>
      </c>
      <c r="C443" s="333">
        <v>100</v>
      </c>
      <c r="D443" s="333"/>
      <c r="E443" s="239"/>
      <c r="F443" s="239"/>
      <c r="G443" s="239"/>
      <c r="H443" s="239"/>
      <c r="I443" s="229"/>
      <c r="J443" s="229"/>
      <c r="K443" s="566"/>
      <c r="L443" s="577"/>
      <c r="M443" s="592"/>
      <c r="N443" s="608"/>
      <c r="O443" s="608"/>
      <c r="P443" s="229"/>
      <c r="Q443" s="190"/>
      <c r="R443" s="190"/>
      <c r="S443" s="190"/>
      <c r="T443" s="50"/>
      <c r="U443" s="379"/>
      <c r="V443" s="478"/>
      <c r="W443" s="478"/>
      <c r="X443" s="478"/>
      <c r="Y443" s="478"/>
      <c r="Z443" s="4"/>
      <c r="AA443" s="4"/>
    </row>
    <row r="444" spans="1:27" ht="15.75" hidden="1" customHeight="1">
      <c r="A444" s="123"/>
      <c r="B444" s="279">
        <v>65</v>
      </c>
      <c r="C444" s="333">
        <v>130</v>
      </c>
      <c r="D444" s="333"/>
      <c r="E444" s="239"/>
      <c r="F444" s="239"/>
      <c r="G444" s="239"/>
      <c r="H444" s="239"/>
      <c r="I444" s="229"/>
      <c r="J444" s="229"/>
      <c r="K444" s="566"/>
      <c r="L444" s="577"/>
      <c r="M444" s="592"/>
      <c r="N444" s="608"/>
      <c r="O444" s="608"/>
      <c r="P444" s="229"/>
      <c r="Q444" s="190"/>
      <c r="R444" s="190"/>
      <c r="S444" s="190"/>
      <c r="T444" s="50"/>
      <c r="U444" s="379"/>
      <c r="V444" s="478"/>
      <c r="W444" s="478"/>
      <c r="X444" s="478"/>
      <c r="Y444" s="478"/>
      <c r="Z444" s="4"/>
      <c r="AA444" s="4"/>
    </row>
    <row r="445" spans="1:27" ht="15.75" hidden="1" customHeight="1">
      <c r="A445" s="123"/>
      <c r="B445" s="279">
        <v>75</v>
      </c>
      <c r="C445" s="333">
        <v>150</v>
      </c>
      <c r="D445" s="333"/>
      <c r="E445" s="239"/>
      <c r="F445" s="239"/>
      <c r="G445" s="239"/>
      <c r="H445" s="239"/>
      <c r="I445" s="229"/>
      <c r="J445" s="229"/>
      <c r="K445" s="566"/>
      <c r="L445" s="577"/>
      <c r="M445" s="592"/>
      <c r="N445" s="608"/>
      <c r="O445" s="608"/>
      <c r="P445" s="229"/>
      <c r="Q445" s="190"/>
      <c r="R445" s="190"/>
      <c r="S445" s="190"/>
      <c r="T445" s="50"/>
      <c r="U445" s="379"/>
      <c r="V445" s="478"/>
      <c r="W445" s="478"/>
      <c r="X445" s="478"/>
      <c r="Y445" s="478"/>
      <c r="Z445" s="4"/>
      <c r="AA445" s="4"/>
    </row>
    <row r="446" spans="1:27" ht="15.75" hidden="1" customHeight="1">
      <c r="A446" s="123"/>
      <c r="B446" s="279">
        <v>85</v>
      </c>
      <c r="C446" s="333">
        <v>175</v>
      </c>
      <c r="D446" s="333"/>
      <c r="E446" s="239"/>
      <c r="F446" s="239"/>
      <c r="G446" s="239"/>
      <c r="H446" s="239"/>
      <c r="I446" s="229"/>
      <c r="J446" s="229"/>
      <c r="K446" s="566"/>
      <c r="L446" s="577"/>
      <c r="M446" s="592"/>
      <c r="N446" s="608"/>
      <c r="O446" s="608"/>
      <c r="P446" s="229"/>
      <c r="Q446" s="190"/>
      <c r="R446" s="190"/>
      <c r="S446" s="190"/>
      <c r="T446" s="50"/>
      <c r="U446" s="379"/>
      <c r="V446" s="478"/>
      <c r="W446" s="478"/>
      <c r="X446" s="478"/>
      <c r="Y446" s="478"/>
      <c r="Z446" s="4"/>
      <c r="AA446" s="4"/>
    </row>
    <row r="447" spans="1:27" ht="15.75" hidden="1" customHeight="1">
      <c r="A447" s="123"/>
      <c r="B447" s="279">
        <v>100</v>
      </c>
      <c r="C447" s="333">
        <v>200</v>
      </c>
      <c r="D447" s="333"/>
      <c r="E447" s="239"/>
      <c r="F447" s="239"/>
      <c r="G447" s="239"/>
      <c r="H447" s="239"/>
      <c r="I447" s="229"/>
      <c r="J447" s="229"/>
      <c r="K447" s="566"/>
      <c r="L447" s="577"/>
      <c r="M447" s="592"/>
      <c r="N447" s="608"/>
      <c r="O447" s="608"/>
      <c r="P447" s="229"/>
      <c r="Q447" s="190"/>
      <c r="R447" s="190"/>
      <c r="S447" s="190"/>
      <c r="T447" s="50"/>
      <c r="U447" s="379"/>
      <c r="V447" s="478"/>
      <c r="W447" s="478"/>
      <c r="X447" s="478"/>
      <c r="Y447" s="478"/>
      <c r="Z447" s="4"/>
      <c r="AA447" s="4"/>
    </row>
    <row r="448" spans="1:27" ht="15.75" hidden="1" customHeight="1">
      <c r="A448" s="123"/>
      <c r="B448" s="279">
        <v>125</v>
      </c>
      <c r="C448" s="333">
        <v>225</v>
      </c>
      <c r="D448" s="333"/>
      <c r="E448" s="239"/>
      <c r="F448" s="239"/>
      <c r="G448" s="239"/>
      <c r="H448" s="239"/>
      <c r="I448" s="229"/>
      <c r="J448" s="229"/>
      <c r="K448" s="566"/>
      <c r="L448" s="577"/>
      <c r="M448" s="592"/>
      <c r="N448" s="608"/>
      <c r="O448" s="608"/>
      <c r="P448" s="229"/>
      <c r="Q448" s="190"/>
      <c r="R448" s="190"/>
      <c r="S448" s="190"/>
      <c r="T448" s="50"/>
      <c r="U448" s="379"/>
      <c r="V448" s="478"/>
      <c r="W448" s="478"/>
      <c r="X448" s="478"/>
      <c r="Y448" s="478"/>
      <c r="Z448" s="4"/>
      <c r="AA448" s="4"/>
    </row>
    <row r="449" spans="1:27" ht="15.75" hidden="1" customHeight="1">
      <c r="A449" s="123"/>
      <c r="B449" s="279">
        <v>145</v>
      </c>
      <c r="C449" s="333">
        <v>250</v>
      </c>
      <c r="D449" s="333"/>
      <c r="E449" s="239"/>
      <c r="F449" s="239"/>
      <c r="G449" s="239"/>
      <c r="H449" s="239"/>
      <c r="I449" s="229"/>
      <c r="J449" s="229"/>
      <c r="K449" s="566"/>
      <c r="L449" s="577"/>
      <c r="M449" s="592"/>
      <c r="N449" s="608"/>
      <c r="O449" s="608"/>
      <c r="P449" s="229"/>
      <c r="Q449" s="190"/>
      <c r="R449" s="190"/>
      <c r="S449" s="190"/>
      <c r="T449" s="50"/>
      <c r="U449" s="379"/>
      <c r="V449" s="478"/>
      <c r="W449" s="478"/>
      <c r="X449" s="478"/>
      <c r="Y449" s="478"/>
      <c r="Z449" s="4"/>
      <c r="AA449" s="4"/>
    </row>
    <row r="450" spans="1:27" ht="15.75" hidden="1" customHeight="1">
      <c r="A450" s="123"/>
      <c r="B450" s="279">
        <v>155</v>
      </c>
      <c r="C450" s="333">
        <v>275</v>
      </c>
      <c r="D450" s="333"/>
      <c r="E450" s="239"/>
      <c r="F450" s="239"/>
      <c r="G450" s="239"/>
      <c r="H450" s="239"/>
      <c r="I450" s="229"/>
      <c r="J450" s="229"/>
      <c r="K450" s="566"/>
      <c r="L450" s="577"/>
      <c r="M450" s="592"/>
      <c r="N450" s="608"/>
      <c r="O450" s="608"/>
      <c r="P450" s="229"/>
      <c r="Q450" s="190"/>
      <c r="R450" s="190"/>
      <c r="S450" s="190"/>
      <c r="T450" s="50"/>
      <c r="U450" s="379"/>
      <c r="V450" s="478"/>
      <c r="W450" s="478"/>
      <c r="X450" s="478"/>
      <c r="Y450" s="478"/>
      <c r="Z450" s="4"/>
      <c r="AA450" s="4"/>
    </row>
    <row r="451" spans="1:27" ht="15.75" hidden="1" customHeight="1">
      <c r="A451" s="123"/>
      <c r="B451" s="279">
        <v>175</v>
      </c>
      <c r="C451" s="333">
        <v>300</v>
      </c>
      <c r="D451" s="333"/>
      <c r="E451" s="239"/>
      <c r="F451" s="239"/>
      <c r="G451" s="239"/>
      <c r="H451" s="239"/>
      <c r="I451" s="229"/>
      <c r="J451" s="229"/>
      <c r="K451" s="566"/>
      <c r="L451" s="577"/>
      <c r="M451" s="592"/>
      <c r="N451" s="608"/>
      <c r="O451" s="608"/>
      <c r="P451" s="229"/>
      <c r="Q451" s="190"/>
      <c r="R451" s="190"/>
      <c r="S451" s="190"/>
      <c r="T451" s="50"/>
      <c r="U451" s="379"/>
      <c r="V451" s="478"/>
      <c r="W451" s="478"/>
      <c r="X451" s="478"/>
      <c r="Y451" s="478"/>
      <c r="Z451" s="4"/>
      <c r="AA451" s="4"/>
    </row>
    <row r="452" spans="1:27" ht="15.75" hidden="1" customHeight="1">
      <c r="A452" s="123"/>
      <c r="B452" s="279">
        <v>200</v>
      </c>
      <c r="C452" s="333">
        <v>310</v>
      </c>
      <c r="D452" s="333"/>
      <c r="E452" s="239"/>
      <c r="F452" s="239"/>
      <c r="G452" s="239"/>
      <c r="H452" s="239"/>
      <c r="I452" s="229"/>
      <c r="J452" s="229"/>
      <c r="K452" s="566"/>
      <c r="L452" s="577"/>
      <c r="M452" s="592"/>
      <c r="N452" s="608"/>
      <c r="O452" s="608"/>
      <c r="P452" s="229"/>
      <c r="Q452" s="190"/>
      <c r="R452" s="190"/>
      <c r="S452" s="190"/>
      <c r="T452" s="50"/>
      <c r="U452" s="379"/>
      <c r="V452" s="478"/>
      <c r="W452" s="478"/>
      <c r="X452" s="478"/>
      <c r="Y452" s="478"/>
      <c r="Z452" s="4"/>
      <c r="AA452" s="4"/>
    </row>
    <row r="453" spans="1:27" ht="15.75" hidden="1" customHeight="1">
      <c r="A453" s="123"/>
      <c r="B453" s="279">
        <v>225</v>
      </c>
      <c r="C453" s="333">
        <v>320</v>
      </c>
      <c r="D453" s="333"/>
      <c r="E453" s="239"/>
      <c r="F453" s="239"/>
      <c r="G453" s="239"/>
      <c r="H453" s="239"/>
      <c r="I453" s="229"/>
      <c r="J453" s="229"/>
      <c r="K453" s="566"/>
      <c r="L453" s="577"/>
      <c r="M453" s="592"/>
      <c r="N453" s="608"/>
      <c r="O453" s="608"/>
      <c r="P453" s="229"/>
      <c r="Q453" s="190"/>
      <c r="R453" s="190"/>
      <c r="S453" s="190"/>
      <c r="T453" s="50"/>
      <c r="U453" s="379"/>
      <c r="V453" s="478"/>
      <c r="W453" s="478"/>
      <c r="X453" s="478"/>
      <c r="Y453" s="478"/>
      <c r="Z453" s="4"/>
      <c r="AA453" s="4"/>
    </row>
    <row r="454" spans="1:27" ht="15.75" hidden="1" customHeight="1">
      <c r="A454" s="123"/>
      <c r="B454" s="279">
        <v>250</v>
      </c>
      <c r="C454" s="333">
        <v>330</v>
      </c>
      <c r="D454" s="333"/>
      <c r="E454" s="239"/>
      <c r="F454" s="239"/>
      <c r="G454" s="239"/>
      <c r="H454" s="239"/>
      <c r="I454" s="229"/>
      <c r="J454" s="229"/>
      <c r="K454" s="566"/>
      <c r="L454" s="577"/>
      <c r="M454" s="592"/>
      <c r="N454" s="608"/>
      <c r="O454" s="608"/>
      <c r="P454" s="229"/>
      <c r="Q454" s="190"/>
      <c r="R454" s="190"/>
      <c r="S454" s="190"/>
      <c r="T454" s="50"/>
      <c r="U454" s="379"/>
      <c r="V454" s="478"/>
      <c r="W454" s="478"/>
      <c r="X454" s="478"/>
      <c r="Y454" s="478"/>
      <c r="Z454" s="4"/>
      <c r="AA454" s="4"/>
    </row>
    <row r="455" spans="1:27" ht="15.75" hidden="1" customHeight="1">
      <c r="A455" s="123"/>
      <c r="B455" s="279">
        <v>275</v>
      </c>
      <c r="C455" s="333">
        <v>340</v>
      </c>
      <c r="D455" s="333"/>
      <c r="E455" s="239"/>
      <c r="F455" s="239"/>
      <c r="G455" s="239"/>
      <c r="H455" s="239"/>
      <c r="I455" s="229"/>
      <c r="J455" s="229"/>
      <c r="K455" s="566"/>
      <c r="L455" s="577"/>
      <c r="M455" s="592"/>
      <c r="N455" s="608"/>
      <c r="O455" s="608"/>
      <c r="P455" s="229"/>
      <c r="Q455" s="190"/>
      <c r="R455" s="190"/>
      <c r="S455" s="190"/>
      <c r="T455" s="50"/>
      <c r="U455" s="379"/>
      <c r="V455" s="478"/>
      <c r="W455" s="478"/>
      <c r="X455" s="478"/>
      <c r="Y455" s="478"/>
      <c r="Z455" s="4"/>
      <c r="AA455" s="4"/>
    </row>
    <row r="456" spans="1:27" ht="15.75" hidden="1" customHeight="1">
      <c r="A456" s="123"/>
      <c r="B456" s="279">
        <v>300</v>
      </c>
      <c r="C456" s="333">
        <v>350</v>
      </c>
      <c r="D456" s="333"/>
      <c r="E456" s="239"/>
      <c r="F456" s="239"/>
      <c r="G456" s="239"/>
      <c r="H456" s="239"/>
      <c r="I456" s="229"/>
      <c r="J456" s="229"/>
      <c r="K456" s="566"/>
      <c r="L456" s="577"/>
      <c r="M456" s="592"/>
      <c r="N456" s="608"/>
      <c r="O456" s="608"/>
      <c r="P456" s="229"/>
      <c r="Q456" s="190"/>
      <c r="R456" s="190"/>
      <c r="S456" s="190"/>
      <c r="T456" s="50"/>
      <c r="U456" s="379"/>
      <c r="V456" s="478"/>
      <c r="W456" s="478"/>
      <c r="X456" s="478"/>
      <c r="Y456" s="478"/>
      <c r="Z456" s="4"/>
      <c r="AA456" s="4"/>
    </row>
    <row r="457" spans="1:27" ht="15.75" hidden="1" customHeight="1">
      <c r="A457" s="123"/>
      <c r="B457" s="279">
        <v>325</v>
      </c>
      <c r="C457" s="333">
        <v>350</v>
      </c>
      <c r="D457" s="333"/>
      <c r="E457" s="239"/>
      <c r="F457" s="239"/>
      <c r="G457" s="239"/>
      <c r="H457" s="239"/>
      <c r="I457" s="229"/>
      <c r="J457" s="229"/>
      <c r="K457" s="566"/>
      <c r="L457" s="577"/>
      <c r="M457" s="592"/>
      <c r="N457" s="608"/>
      <c r="O457" s="608"/>
      <c r="P457" s="229"/>
      <c r="Q457" s="190"/>
      <c r="R457" s="190"/>
      <c r="S457" s="190"/>
      <c r="T457" s="50"/>
      <c r="U457" s="379"/>
      <c r="V457" s="478"/>
      <c r="W457" s="478"/>
      <c r="X457" s="478"/>
      <c r="Y457" s="478"/>
      <c r="Z457" s="4"/>
      <c r="AA457" s="4"/>
    </row>
    <row r="458" spans="1:27" ht="15.75" hidden="1" customHeight="1">
      <c r="A458" s="123"/>
      <c r="B458" s="279">
        <v>375</v>
      </c>
      <c r="C458" s="333">
        <v>350</v>
      </c>
      <c r="D458" s="333"/>
      <c r="E458" s="239"/>
      <c r="F458" s="239"/>
      <c r="G458" s="239"/>
      <c r="H458" s="239"/>
      <c r="I458" s="229"/>
      <c r="J458" s="229"/>
      <c r="K458" s="566"/>
      <c r="L458" s="577"/>
      <c r="M458" s="592"/>
      <c r="N458" s="608"/>
      <c r="O458" s="608"/>
      <c r="P458" s="229"/>
      <c r="Q458" s="190"/>
      <c r="R458" s="190"/>
      <c r="S458" s="190"/>
      <c r="T458" s="50"/>
      <c r="U458" s="379"/>
      <c r="V458" s="478"/>
      <c r="W458" s="478"/>
      <c r="X458" s="478"/>
      <c r="Y458" s="478"/>
      <c r="Z458" s="4"/>
      <c r="AA458" s="4"/>
    </row>
    <row r="459" spans="1:27" ht="15.75" hidden="1" customHeight="1">
      <c r="A459" s="123"/>
      <c r="B459" s="279">
        <v>450</v>
      </c>
      <c r="C459" s="333">
        <v>370</v>
      </c>
      <c r="D459" s="333"/>
      <c r="E459" s="239"/>
      <c r="F459" s="239"/>
      <c r="G459" s="239"/>
      <c r="H459" s="239"/>
      <c r="I459" s="229"/>
      <c r="J459" s="229"/>
      <c r="K459" s="566"/>
      <c r="L459" s="577"/>
      <c r="M459" s="592"/>
      <c r="N459" s="608"/>
      <c r="O459" s="608"/>
      <c r="P459" s="229"/>
      <c r="Q459" s="190"/>
      <c r="R459" s="190"/>
      <c r="S459" s="190"/>
      <c r="T459" s="50"/>
      <c r="U459" s="379"/>
      <c r="V459" s="478"/>
      <c r="W459" s="478"/>
      <c r="X459" s="478"/>
      <c r="Y459" s="478"/>
      <c r="Z459" s="4"/>
      <c r="AA459" s="4"/>
    </row>
    <row r="460" spans="1:27" ht="15.75" hidden="1" customHeight="1">
      <c r="A460" s="123"/>
      <c r="B460" s="279">
        <v>500</v>
      </c>
      <c r="C460" s="333">
        <v>370</v>
      </c>
      <c r="D460" s="333"/>
      <c r="E460" s="239"/>
      <c r="F460" s="239"/>
      <c r="G460" s="239"/>
      <c r="H460" s="239"/>
      <c r="I460" s="229"/>
      <c r="J460" s="229"/>
      <c r="K460" s="566"/>
      <c r="L460" s="577"/>
      <c r="M460" s="592"/>
      <c r="N460" s="608"/>
      <c r="O460" s="608"/>
      <c r="P460" s="229"/>
      <c r="Q460" s="190"/>
      <c r="R460" s="190"/>
      <c r="S460" s="190"/>
      <c r="T460" s="50"/>
      <c r="U460" s="379"/>
      <c r="V460" s="478"/>
      <c r="W460" s="478"/>
      <c r="X460" s="478"/>
      <c r="Y460" s="478"/>
      <c r="Z460" s="4"/>
      <c r="AA460" s="4"/>
    </row>
    <row r="461" spans="1:27" ht="15.75" hidden="1" customHeight="1">
      <c r="A461" s="123"/>
      <c r="B461" s="279">
        <v>600</v>
      </c>
      <c r="C461" s="333">
        <v>375</v>
      </c>
      <c r="D461" s="333"/>
      <c r="E461" s="239"/>
      <c r="F461" s="239"/>
      <c r="G461" s="239"/>
      <c r="H461" s="239"/>
      <c r="I461" s="229"/>
      <c r="J461" s="229"/>
      <c r="K461" s="566"/>
      <c r="L461" s="577"/>
      <c r="M461" s="592"/>
      <c r="N461" s="608"/>
      <c r="O461" s="608"/>
      <c r="P461" s="229"/>
      <c r="Q461" s="190"/>
      <c r="R461" s="190"/>
      <c r="S461" s="190"/>
      <c r="T461" s="50"/>
      <c r="U461" s="379"/>
      <c r="V461" s="478"/>
      <c r="W461" s="478"/>
      <c r="X461" s="478"/>
      <c r="Y461" s="478"/>
      <c r="Z461" s="4"/>
      <c r="AA461" s="4"/>
    </row>
    <row r="462" spans="1:27" ht="15.75" hidden="1" customHeight="1">
      <c r="A462" s="123"/>
      <c r="B462" s="280"/>
      <c r="C462" s="280"/>
      <c r="D462" s="280"/>
      <c r="E462" s="239"/>
      <c r="F462" s="239"/>
      <c r="G462" s="239"/>
      <c r="H462" s="239"/>
      <c r="I462" s="229"/>
      <c r="J462" s="229"/>
      <c r="K462" s="566"/>
      <c r="L462" s="577"/>
      <c r="M462" s="592"/>
      <c r="N462" s="608"/>
      <c r="O462" s="608"/>
      <c r="P462" s="229"/>
      <c r="Q462" s="190"/>
      <c r="R462" s="190"/>
      <c r="S462" s="190"/>
      <c r="T462" s="50"/>
      <c r="U462" s="379"/>
      <c r="V462" s="478"/>
      <c r="W462" s="478"/>
      <c r="X462" s="478"/>
      <c r="Y462" s="478"/>
      <c r="Z462" s="4"/>
      <c r="AA462" s="4"/>
    </row>
    <row r="463" spans="1:27" ht="15.75" hidden="1" customHeight="1">
      <c r="A463" s="123"/>
      <c r="B463" s="280"/>
      <c r="C463" s="280"/>
      <c r="D463" s="280"/>
      <c r="E463" s="239"/>
      <c r="F463" s="239"/>
      <c r="G463" s="239"/>
      <c r="H463" s="239"/>
      <c r="I463" s="229"/>
      <c r="J463" s="229"/>
      <c r="K463" s="566"/>
      <c r="L463" s="577"/>
      <c r="M463" s="592"/>
      <c r="N463" s="608"/>
      <c r="O463" s="608"/>
      <c r="P463" s="229"/>
      <c r="Q463" s="190"/>
      <c r="R463" s="190"/>
      <c r="S463" s="190"/>
      <c r="T463" s="50"/>
      <c r="U463" s="379"/>
      <c r="V463" s="478"/>
      <c r="W463" s="478"/>
      <c r="X463" s="478"/>
      <c r="Y463" s="478"/>
      <c r="Z463" s="4"/>
      <c r="AA463" s="4"/>
    </row>
    <row r="464" spans="1:27" ht="15.75" hidden="1" customHeight="1">
      <c r="A464" s="123"/>
      <c r="B464" s="277" t="s">
        <v>524</v>
      </c>
      <c r="C464" s="334">
        <f>SUMPRODUCT(S7:S397,H7:H397)</f>
        <v>0</v>
      </c>
      <c r="D464" s="334"/>
      <c r="E464" s="239"/>
      <c r="F464" s="239"/>
      <c r="G464" s="239"/>
      <c r="H464" s="239"/>
      <c r="I464" s="229"/>
      <c r="J464" s="229"/>
      <c r="K464" s="566"/>
      <c r="L464" s="577"/>
      <c r="M464" s="592"/>
      <c r="N464" s="608"/>
      <c r="O464" s="608"/>
      <c r="P464" s="229"/>
      <c r="Q464" s="190"/>
      <c r="R464" s="190"/>
      <c r="S464" s="190"/>
      <c r="T464" s="50"/>
      <c r="U464" s="379"/>
      <c r="V464" s="478"/>
      <c r="W464" s="478"/>
      <c r="X464" s="478"/>
      <c r="Y464" s="478"/>
      <c r="Z464" s="4"/>
      <c r="AA464" s="4"/>
    </row>
    <row r="465" spans="1:27" ht="15.75" hidden="1" customHeight="1">
      <c r="A465" s="123"/>
      <c r="B465" s="280"/>
      <c r="C465" s="280"/>
      <c r="D465" s="280"/>
      <c r="E465" s="239"/>
      <c r="F465" s="239"/>
      <c r="G465" s="239"/>
      <c r="H465" s="239"/>
      <c r="I465" s="229"/>
      <c r="J465" s="229"/>
      <c r="K465" s="566"/>
      <c r="L465" s="577"/>
      <c r="M465" s="592"/>
      <c r="N465" s="608"/>
      <c r="O465" s="608"/>
      <c r="P465" s="229"/>
      <c r="Q465" s="190"/>
      <c r="R465" s="190"/>
      <c r="S465" s="190"/>
      <c r="T465" s="50"/>
      <c r="U465" s="379"/>
      <c r="V465" s="478"/>
      <c r="W465" s="478"/>
      <c r="X465" s="478"/>
      <c r="Y465" s="478"/>
      <c r="Z465" s="4"/>
      <c r="AA465" s="4"/>
    </row>
    <row r="466" spans="1:27" ht="15.75" customHeight="1">
      <c r="A466" s="123"/>
      <c r="B466" s="239"/>
      <c r="C466" s="239"/>
      <c r="D466" s="239"/>
      <c r="E466" s="239"/>
      <c r="F466" s="239"/>
      <c r="G466" s="239"/>
      <c r="H466" s="239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50"/>
      <c r="U466" s="379"/>
      <c r="V466" s="478"/>
      <c r="W466" s="478"/>
      <c r="X466" s="478"/>
      <c r="Y466" s="478"/>
      <c r="Z466" s="4"/>
      <c r="AA466" s="4"/>
    </row>
    <row r="467" spans="1:27" ht="15.75" customHeight="1">
      <c r="A467" s="124"/>
      <c r="B467" s="281"/>
      <c r="C467" s="281"/>
      <c r="D467" s="281"/>
      <c r="E467" s="281"/>
      <c r="F467" s="281"/>
      <c r="G467" s="419"/>
      <c r="H467" s="419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25"/>
      <c r="U467" s="477"/>
      <c r="V467" s="497"/>
      <c r="W467" s="497"/>
      <c r="X467" s="497"/>
      <c r="Y467" s="497"/>
      <c r="Z467" s="51"/>
      <c r="AA467" s="51"/>
    </row>
  </sheetData>
  <mergeCells count="15">
    <mergeCell ref="A382:A389"/>
    <mergeCell ref="A328:A335"/>
    <mergeCell ref="A319:A326"/>
    <mergeCell ref="A193:A199"/>
    <mergeCell ref="A62:A73"/>
    <mergeCell ref="A158:A165"/>
    <mergeCell ref="A302:A307"/>
    <mergeCell ref="A291:A300"/>
    <mergeCell ref="A309:A317"/>
    <mergeCell ref="A279:A289"/>
    <mergeCell ref="A366:A372"/>
    <mergeCell ref="A374:A380"/>
    <mergeCell ref="A267:A277"/>
    <mergeCell ref="A346:A353"/>
    <mergeCell ref="A337:A344"/>
  </mergeCells>
  <pageMargins left="0.69999998807907104" right="0.69999998807907104" top="0.75" bottom="0.75" header="0" footer="0"/>
  <pageSetup paperSize="0" orientation="portrait" horizontalDpi="0" verticalDpi="2048"/>
  <headerFooter alignWithMargins="0"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B274"/>
  <sheetViews>
    <sheetView showGridLines="0" tabSelected="1" zoomScale="105" workbookViewId="0">
      <selection activeCell="H1" sqref="H1:H1048576"/>
    </sheetView>
  </sheetViews>
  <sheetFormatPr baseColWidth="10" defaultColWidth="14.5" defaultRowHeight="15" customHeight="1"/>
  <cols>
    <col min="1" max="1" width="3.5" style="1" customWidth="1"/>
    <col min="2" max="2" width="20" style="282" customWidth="1"/>
    <col min="3" max="3" width="9.5" style="282" customWidth="1"/>
    <col min="4" max="4" width="9.83203125" style="282" customWidth="1"/>
    <col min="5" max="5" width="10.5" style="282" customWidth="1"/>
    <col min="6" max="7" width="11.1640625" style="282" customWidth="1"/>
    <col min="8" max="8" width="11.5" style="282" customWidth="1"/>
    <col min="9" max="17" width="7.33203125" style="192" customWidth="1"/>
    <col min="18" max="18" width="11" style="192" customWidth="1"/>
    <col min="19" max="19" width="12.1640625" style="192" customWidth="1"/>
    <col min="20" max="20" width="2.5" style="1" customWidth="1"/>
    <col min="21" max="21" width="12.5" style="282" customWidth="1"/>
    <col min="22" max="22" width="9.1640625" style="1" customWidth="1"/>
    <col min="23" max="23" width="11.83203125" style="282" customWidth="1"/>
    <col min="24" max="24" width="9.1640625" style="1" customWidth="1"/>
    <col min="25" max="25" width="15.6640625" style="282" customWidth="1"/>
    <col min="26" max="28" width="8.6640625" style="1" customWidth="1"/>
    <col min="29" max="16384" width="14.5" style="1"/>
  </cols>
  <sheetData>
    <row r="1" spans="1:28" ht="16.5" customHeight="1">
      <c r="A1" s="126"/>
      <c r="B1" s="823"/>
      <c r="C1" s="823"/>
      <c r="D1" s="284" t="s">
        <v>525</v>
      </c>
      <c r="E1" s="354"/>
      <c r="F1" s="355"/>
      <c r="G1" s="355"/>
      <c r="H1" s="355"/>
      <c r="I1" s="178"/>
      <c r="J1" s="178"/>
      <c r="K1" s="178"/>
      <c r="L1" s="178"/>
      <c r="M1" s="178"/>
      <c r="N1" s="178"/>
      <c r="O1" s="178"/>
      <c r="P1" s="178"/>
      <c r="Q1" s="640"/>
      <c r="R1" s="822"/>
      <c r="S1" s="822"/>
      <c r="T1" s="128"/>
      <c r="U1" s="928"/>
      <c r="V1" s="127"/>
      <c r="W1" s="823"/>
      <c r="X1" s="127"/>
      <c r="Y1" s="335"/>
      <c r="Z1" s="74"/>
      <c r="AA1" s="74"/>
      <c r="AB1" s="79"/>
    </row>
    <row r="2" spans="1:28" ht="16.5" customHeight="1">
      <c r="A2" s="129"/>
      <c r="B2" s="824"/>
      <c r="C2" s="824"/>
      <c r="D2" s="285"/>
      <c r="E2" s="355"/>
      <c r="F2" s="355"/>
      <c r="G2" s="355"/>
      <c r="H2" s="355"/>
      <c r="I2" s="178"/>
      <c r="J2" s="178"/>
      <c r="K2" s="178"/>
      <c r="L2" s="178"/>
      <c r="M2" s="178"/>
      <c r="N2" s="178"/>
      <c r="O2" s="178"/>
      <c r="P2" s="178"/>
      <c r="Q2" s="640"/>
      <c r="R2" s="714"/>
      <c r="S2" s="714"/>
      <c r="T2" s="131"/>
      <c r="U2" s="825"/>
      <c r="V2" s="130"/>
      <c r="W2" s="824"/>
      <c r="X2" s="130"/>
      <c r="Y2" s="478"/>
      <c r="Z2" s="4"/>
      <c r="AA2" s="4"/>
      <c r="AB2" s="31"/>
    </row>
    <row r="3" spans="1:28" ht="15" customHeight="1">
      <c r="A3" s="129"/>
      <c r="B3" s="824"/>
      <c r="C3" s="824"/>
      <c r="D3" s="354"/>
      <c r="E3" s="355"/>
      <c r="F3" s="355"/>
      <c r="G3" s="355"/>
      <c r="H3" s="355"/>
      <c r="I3" s="178"/>
      <c r="J3" s="178"/>
      <c r="K3" s="178"/>
      <c r="L3" s="178"/>
      <c r="M3" s="178"/>
      <c r="N3" s="178"/>
      <c r="O3" s="178"/>
      <c r="P3" s="178"/>
      <c r="Q3" s="640"/>
      <c r="R3" s="714"/>
      <c r="S3" s="714"/>
      <c r="T3" s="131"/>
      <c r="U3" s="825"/>
      <c r="V3" s="130"/>
      <c r="W3" s="824"/>
      <c r="X3" s="130"/>
      <c r="Y3" s="478"/>
      <c r="Z3" s="4"/>
      <c r="AA3" s="4"/>
      <c r="AB3" s="31"/>
    </row>
    <row r="4" spans="1:28" ht="15" customHeight="1">
      <c r="A4" s="132"/>
      <c r="B4" s="825"/>
      <c r="C4" s="825"/>
      <c r="D4" s="286"/>
      <c r="E4" s="337"/>
      <c r="F4" s="337"/>
      <c r="G4" s="337"/>
      <c r="H4" s="337"/>
      <c r="I4" s="179"/>
      <c r="J4" s="179"/>
      <c r="K4" s="179"/>
      <c r="L4" s="179"/>
      <c r="M4" s="179"/>
      <c r="N4" s="179"/>
      <c r="O4" s="179"/>
      <c r="P4" s="179"/>
      <c r="Q4" s="641"/>
      <c r="R4" s="714"/>
      <c r="S4" s="714"/>
      <c r="T4" s="131"/>
      <c r="U4" s="825"/>
      <c r="V4" s="4"/>
      <c r="W4" s="478"/>
      <c r="X4" s="4"/>
      <c r="Y4" s="478"/>
      <c r="Z4" s="4"/>
      <c r="AA4" s="4"/>
      <c r="AB4" s="31"/>
    </row>
    <row r="5" spans="1:28" ht="28.5" customHeight="1" thickBot="1">
      <c r="A5" s="133"/>
      <c r="B5" s="826"/>
      <c r="C5" s="826"/>
      <c r="D5" s="857"/>
      <c r="E5" s="857"/>
      <c r="F5" s="857"/>
      <c r="G5" s="857"/>
      <c r="H5" s="857"/>
      <c r="I5" s="720"/>
      <c r="J5" s="720"/>
      <c r="K5" s="720"/>
      <c r="L5" s="715"/>
      <c r="M5" s="720"/>
      <c r="N5" s="715"/>
      <c r="O5" s="720"/>
      <c r="P5" s="715"/>
      <c r="Q5" s="720"/>
      <c r="R5" s="672" t="s">
        <v>14</v>
      </c>
      <c r="S5" s="715"/>
      <c r="T5" s="134"/>
      <c r="U5" s="929">
        <f>SUM(U7:U182)</f>
        <v>0</v>
      </c>
      <c r="V5" s="4"/>
      <c r="W5" s="852"/>
      <c r="X5" s="4"/>
      <c r="Y5" s="852"/>
      <c r="Z5" s="4"/>
      <c r="AA5" s="4"/>
      <c r="AB5" s="31"/>
    </row>
    <row r="6" spans="1:28" ht="25" customHeight="1" thickBot="1">
      <c r="A6" s="135"/>
      <c r="B6" s="241" t="s">
        <v>16</v>
      </c>
      <c r="C6" s="356" t="s">
        <v>19</v>
      </c>
      <c r="D6" s="356" t="s">
        <v>20</v>
      </c>
      <c r="E6" s="356" t="s">
        <v>21</v>
      </c>
      <c r="F6" s="356" t="s">
        <v>17</v>
      </c>
      <c r="G6" s="356" t="s">
        <v>526</v>
      </c>
      <c r="H6" s="917" t="s">
        <v>22</v>
      </c>
      <c r="I6" s="723" t="s">
        <v>527</v>
      </c>
      <c r="J6" s="724" t="s">
        <v>24</v>
      </c>
      <c r="K6" s="549" t="s">
        <v>25</v>
      </c>
      <c r="L6" s="725" t="s">
        <v>26</v>
      </c>
      <c r="M6" s="726" t="s">
        <v>27</v>
      </c>
      <c r="N6" s="727" t="s">
        <v>28</v>
      </c>
      <c r="O6" s="728" t="s">
        <v>29</v>
      </c>
      <c r="P6" s="729" t="s">
        <v>30</v>
      </c>
      <c r="Q6" s="730" t="s">
        <v>528</v>
      </c>
      <c r="R6" s="673" t="s">
        <v>31</v>
      </c>
      <c r="S6" s="693" t="s">
        <v>32</v>
      </c>
      <c r="T6" s="136"/>
      <c r="U6" s="930" t="s">
        <v>529</v>
      </c>
      <c r="V6" s="137"/>
      <c r="W6" s="940" t="s">
        <v>11</v>
      </c>
      <c r="X6" s="137"/>
      <c r="Y6" s="940" t="s">
        <v>12</v>
      </c>
      <c r="Z6" s="138"/>
      <c r="AA6" s="77"/>
      <c r="AB6" s="139"/>
    </row>
    <row r="7" spans="1:28" ht="12" customHeight="1" thickBot="1">
      <c r="A7" s="140"/>
      <c r="B7" s="827" t="s">
        <v>530</v>
      </c>
      <c r="C7" s="361" t="s">
        <v>531</v>
      </c>
      <c r="D7" s="361" t="s">
        <v>532</v>
      </c>
      <c r="E7" s="311">
        <v>8</v>
      </c>
      <c r="F7" s="886">
        <v>3</v>
      </c>
      <c r="G7" s="904">
        <f t="shared" ref="G7:G17" si="0">0.45392*F7</f>
        <v>1.3617599999999999</v>
      </c>
      <c r="H7" s="420">
        <v>45</v>
      </c>
      <c r="I7" s="731"/>
      <c r="J7" s="732"/>
      <c r="K7" s="733"/>
      <c r="L7" s="734"/>
      <c r="M7" s="735"/>
      <c r="N7" s="736"/>
      <c r="O7" s="737"/>
      <c r="P7" s="738"/>
      <c r="Q7" s="739"/>
      <c r="R7" s="219"/>
      <c r="S7" s="959"/>
      <c r="T7" s="141"/>
      <c r="U7" s="931">
        <f t="shared" ref="U7:U18" si="1">SUM(I7:Q7,S7)*H7</f>
        <v>0</v>
      </c>
      <c r="V7" s="142"/>
      <c r="W7" s="941">
        <f>SUM(I7:Q7,S7)*E7</f>
        <v>0</v>
      </c>
      <c r="X7" s="142"/>
      <c r="Y7" s="948">
        <f>SUM(I7:Q7,S7)*G7</f>
        <v>0</v>
      </c>
      <c r="Z7" s="138"/>
      <c r="AA7" s="77"/>
      <c r="AB7" s="139"/>
    </row>
    <row r="8" spans="1:28" ht="12" customHeight="1" thickBot="1">
      <c r="A8" s="140"/>
      <c r="B8" s="828" t="s">
        <v>530</v>
      </c>
      <c r="C8" s="362" t="s">
        <v>533</v>
      </c>
      <c r="D8" s="362" t="s">
        <v>37</v>
      </c>
      <c r="E8" s="312">
        <v>4</v>
      </c>
      <c r="F8" s="887">
        <v>2</v>
      </c>
      <c r="G8" s="905">
        <f t="shared" si="0"/>
        <v>0.90783999999999998</v>
      </c>
      <c r="H8" s="420">
        <v>41</v>
      </c>
      <c r="I8" s="740"/>
      <c r="J8" s="741"/>
      <c r="K8" s="742"/>
      <c r="L8" s="743"/>
      <c r="M8" s="744"/>
      <c r="N8" s="745"/>
      <c r="O8" s="746"/>
      <c r="P8" s="747"/>
      <c r="Q8" s="748"/>
      <c r="R8" s="721"/>
      <c r="S8" s="960"/>
      <c r="T8" s="141"/>
      <c r="U8" s="931">
        <f t="shared" si="1"/>
        <v>0</v>
      </c>
      <c r="V8" s="142"/>
      <c r="W8" s="942">
        <f>SUM(I8:Q8,S8)*E8</f>
        <v>0</v>
      </c>
      <c r="X8" s="142"/>
      <c r="Y8" s="949">
        <f>SUM(I8:Q8,S8)*G8</f>
        <v>0</v>
      </c>
      <c r="Z8" s="138"/>
      <c r="AA8" s="77"/>
      <c r="AB8" s="139"/>
    </row>
    <row r="9" spans="1:28" ht="12" customHeight="1" thickBot="1">
      <c r="A9" s="140"/>
      <c r="B9" s="828" t="s">
        <v>530</v>
      </c>
      <c r="C9" s="362" t="s">
        <v>534</v>
      </c>
      <c r="D9" s="362" t="s">
        <v>37</v>
      </c>
      <c r="E9" s="312">
        <v>4</v>
      </c>
      <c r="F9" s="887">
        <v>2</v>
      </c>
      <c r="G9" s="905">
        <f t="shared" si="0"/>
        <v>0.90783999999999998</v>
      </c>
      <c r="H9" s="420">
        <v>40</v>
      </c>
      <c r="I9" s="740"/>
      <c r="J9" s="741"/>
      <c r="K9" s="742"/>
      <c r="L9" s="743"/>
      <c r="M9" s="744"/>
      <c r="N9" s="745"/>
      <c r="O9" s="746"/>
      <c r="P9" s="747"/>
      <c r="Q9" s="748"/>
      <c r="R9" s="721"/>
      <c r="S9" s="960"/>
      <c r="T9" s="141"/>
      <c r="U9" s="931">
        <f t="shared" si="1"/>
        <v>0</v>
      </c>
      <c r="V9" s="142"/>
      <c r="W9" s="942">
        <f>SUM(I9:Q9,S9)*E9</f>
        <v>0</v>
      </c>
      <c r="X9" s="142"/>
      <c r="Y9" s="949">
        <f>SUM(I9:Q9,S9)*G9</f>
        <v>0</v>
      </c>
      <c r="Z9" s="138"/>
      <c r="AA9" s="77"/>
      <c r="AB9" s="139"/>
    </row>
    <row r="10" spans="1:28" ht="12" customHeight="1" thickBot="1">
      <c r="A10" s="140"/>
      <c r="B10" s="828" t="s">
        <v>530</v>
      </c>
      <c r="C10" s="362" t="s">
        <v>535</v>
      </c>
      <c r="D10" s="362" t="s">
        <v>227</v>
      </c>
      <c r="E10" s="312">
        <v>4</v>
      </c>
      <c r="F10" s="887">
        <v>3</v>
      </c>
      <c r="G10" s="905">
        <f t="shared" si="0"/>
        <v>1.3617599999999999</v>
      </c>
      <c r="H10" s="420">
        <v>59</v>
      </c>
      <c r="I10" s="740"/>
      <c r="J10" s="741"/>
      <c r="K10" s="742"/>
      <c r="L10" s="743"/>
      <c r="M10" s="744"/>
      <c r="N10" s="745"/>
      <c r="O10" s="746"/>
      <c r="P10" s="747"/>
      <c r="Q10" s="748"/>
      <c r="R10" s="721"/>
      <c r="S10" s="960"/>
      <c r="T10" s="141"/>
      <c r="U10" s="931">
        <f t="shared" si="1"/>
        <v>0</v>
      </c>
      <c r="V10" s="142"/>
      <c r="W10" s="942">
        <f>SUM(I10:Q10,S10)*E10</f>
        <v>0</v>
      </c>
      <c r="X10" s="142"/>
      <c r="Y10" s="949">
        <f>SUM(I10:Q10,S10)*G10</f>
        <v>0</v>
      </c>
      <c r="Z10" s="138"/>
      <c r="AA10" s="77"/>
      <c r="AB10" s="139"/>
    </row>
    <row r="11" spans="1:28" ht="12" customHeight="1" thickBot="1">
      <c r="A11" s="140"/>
      <c r="B11" s="828" t="s">
        <v>530</v>
      </c>
      <c r="C11" s="362" t="s">
        <v>536</v>
      </c>
      <c r="D11" s="362" t="s">
        <v>227</v>
      </c>
      <c r="E11" s="312">
        <v>4</v>
      </c>
      <c r="F11" s="887">
        <v>3</v>
      </c>
      <c r="G11" s="905">
        <f t="shared" si="0"/>
        <v>1.3617599999999999</v>
      </c>
      <c r="H11" s="420">
        <v>59</v>
      </c>
      <c r="I11" s="740"/>
      <c r="J11" s="741"/>
      <c r="K11" s="742"/>
      <c r="L11" s="743"/>
      <c r="M11" s="744"/>
      <c r="N11" s="745"/>
      <c r="O11" s="746"/>
      <c r="P11" s="747"/>
      <c r="Q11" s="748"/>
      <c r="R11" s="721"/>
      <c r="S11" s="960"/>
      <c r="T11" s="141"/>
      <c r="U11" s="931">
        <f t="shared" si="1"/>
        <v>0</v>
      </c>
      <c r="V11" s="142"/>
      <c r="W11" s="942">
        <f>SUM(I11:Q11,S11)*E11</f>
        <v>0</v>
      </c>
      <c r="X11" s="142"/>
      <c r="Y11" s="949">
        <f>SUM(I11:Q11,S11)*G11</f>
        <v>0</v>
      </c>
      <c r="Z11" s="138"/>
      <c r="AA11" s="77"/>
      <c r="AB11" s="139"/>
    </row>
    <row r="12" spans="1:28" ht="12" customHeight="1" thickBot="1">
      <c r="A12" s="140"/>
      <c r="B12" s="828" t="s">
        <v>530</v>
      </c>
      <c r="C12" s="362" t="s">
        <v>537</v>
      </c>
      <c r="D12" s="362" t="s">
        <v>41</v>
      </c>
      <c r="E12" s="312">
        <v>4</v>
      </c>
      <c r="F12" s="887">
        <v>5</v>
      </c>
      <c r="G12" s="905">
        <f t="shared" si="0"/>
        <v>2.2696000000000001</v>
      </c>
      <c r="H12" s="420">
        <v>92</v>
      </c>
      <c r="I12" s="740"/>
      <c r="J12" s="741"/>
      <c r="K12" s="742"/>
      <c r="L12" s="743"/>
      <c r="M12" s="744"/>
      <c r="N12" s="745"/>
      <c r="O12" s="746"/>
      <c r="P12" s="747"/>
      <c r="Q12" s="748"/>
      <c r="R12" s="721"/>
      <c r="S12" s="960"/>
      <c r="T12" s="141"/>
      <c r="U12" s="931">
        <f t="shared" si="1"/>
        <v>0</v>
      </c>
      <c r="V12" s="142"/>
      <c r="W12" s="942">
        <f>SUM(I12:Q12,S12)*E12</f>
        <v>0</v>
      </c>
      <c r="X12" s="142"/>
      <c r="Y12" s="949">
        <f>SUM(I12:Q12,S12)*G12</f>
        <v>0</v>
      </c>
      <c r="Z12" s="138"/>
      <c r="AA12" s="77"/>
      <c r="AB12" s="139"/>
    </row>
    <row r="13" spans="1:28" ht="12" customHeight="1" thickBot="1">
      <c r="A13" s="140"/>
      <c r="B13" s="828" t="s">
        <v>530</v>
      </c>
      <c r="C13" s="362" t="s">
        <v>538</v>
      </c>
      <c r="D13" s="362" t="s">
        <v>41</v>
      </c>
      <c r="E13" s="312">
        <v>4</v>
      </c>
      <c r="F13" s="887">
        <v>5</v>
      </c>
      <c r="G13" s="905">
        <f t="shared" si="0"/>
        <v>2.2696000000000001</v>
      </c>
      <c r="H13" s="420">
        <v>88</v>
      </c>
      <c r="I13" s="740"/>
      <c r="J13" s="741"/>
      <c r="K13" s="742"/>
      <c r="L13" s="743"/>
      <c r="M13" s="744"/>
      <c r="N13" s="745"/>
      <c r="O13" s="746"/>
      <c r="P13" s="747"/>
      <c r="Q13" s="748"/>
      <c r="R13" s="721"/>
      <c r="S13" s="960"/>
      <c r="T13" s="141"/>
      <c r="U13" s="931">
        <f t="shared" si="1"/>
        <v>0</v>
      </c>
      <c r="V13" s="142"/>
      <c r="W13" s="942">
        <f>SUM(I13:Q13,S13)*E13</f>
        <v>0</v>
      </c>
      <c r="X13" s="142"/>
      <c r="Y13" s="949">
        <f>SUM(I13:Q13,S13)*G13</f>
        <v>0</v>
      </c>
      <c r="Z13" s="138"/>
      <c r="AA13" s="77"/>
      <c r="AB13" s="139"/>
    </row>
    <row r="14" spans="1:28" ht="12" customHeight="1" thickBot="1">
      <c r="A14" s="140"/>
      <c r="B14" s="828" t="s">
        <v>530</v>
      </c>
      <c r="C14" s="362" t="s">
        <v>539</v>
      </c>
      <c r="D14" s="362" t="s">
        <v>230</v>
      </c>
      <c r="E14" s="312">
        <v>4</v>
      </c>
      <c r="F14" s="887">
        <v>6</v>
      </c>
      <c r="G14" s="905">
        <f t="shared" si="0"/>
        <v>2.7235199999999997</v>
      </c>
      <c r="H14" s="420">
        <v>117</v>
      </c>
      <c r="I14" s="740"/>
      <c r="J14" s="741"/>
      <c r="K14" s="742"/>
      <c r="L14" s="743"/>
      <c r="M14" s="744"/>
      <c r="N14" s="745"/>
      <c r="O14" s="746"/>
      <c r="P14" s="747"/>
      <c r="Q14" s="748"/>
      <c r="R14" s="721"/>
      <c r="S14" s="960"/>
      <c r="T14" s="141"/>
      <c r="U14" s="931">
        <f t="shared" si="1"/>
        <v>0</v>
      </c>
      <c r="V14" s="142"/>
      <c r="W14" s="942">
        <f>SUM(I14:Q14,S14)*E14</f>
        <v>0</v>
      </c>
      <c r="X14" s="142"/>
      <c r="Y14" s="949">
        <f>SUM(I14:Q14,S14)*G14</f>
        <v>0</v>
      </c>
      <c r="Z14" s="138"/>
      <c r="AA14" s="77"/>
      <c r="AB14" s="139"/>
    </row>
    <row r="15" spans="1:28" ht="12" customHeight="1" thickBot="1">
      <c r="A15" s="140"/>
      <c r="B15" s="828" t="s">
        <v>530</v>
      </c>
      <c r="C15" s="362" t="s">
        <v>540</v>
      </c>
      <c r="D15" s="362" t="s">
        <v>230</v>
      </c>
      <c r="E15" s="312">
        <v>4</v>
      </c>
      <c r="F15" s="887">
        <v>6</v>
      </c>
      <c r="G15" s="905">
        <f t="shared" si="0"/>
        <v>2.7235199999999997</v>
      </c>
      <c r="H15" s="420">
        <v>128</v>
      </c>
      <c r="I15" s="740"/>
      <c r="J15" s="741"/>
      <c r="K15" s="742"/>
      <c r="L15" s="743"/>
      <c r="M15" s="744"/>
      <c r="N15" s="745"/>
      <c r="O15" s="746"/>
      <c r="P15" s="747"/>
      <c r="Q15" s="748"/>
      <c r="R15" s="721"/>
      <c r="S15" s="960"/>
      <c r="T15" s="141"/>
      <c r="U15" s="931">
        <f t="shared" si="1"/>
        <v>0</v>
      </c>
      <c r="V15" s="142"/>
      <c r="W15" s="942">
        <f>SUM(I15:Q15,S15)*E15</f>
        <v>0</v>
      </c>
      <c r="X15" s="142"/>
      <c r="Y15" s="949">
        <f>SUM(I15:Q15,S15)*G15</f>
        <v>0</v>
      </c>
      <c r="Z15" s="138"/>
      <c r="AA15" s="77"/>
      <c r="AB15" s="139"/>
    </row>
    <row r="16" spans="1:28" ht="12" customHeight="1" thickBot="1">
      <c r="A16" s="140"/>
      <c r="B16" s="828" t="s">
        <v>530</v>
      </c>
      <c r="C16" s="362" t="s">
        <v>541</v>
      </c>
      <c r="D16" s="362" t="s">
        <v>542</v>
      </c>
      <c r="E16" s="312">
        <v>4</v>
      </c>
      <c r="F16" s="887">
        <v>10</v>
      </c>
      <c r="G16" s="905">
        <f t="shared" si="0"/>
        <v>4.5392000000000001</v>
      </c>
      <c r="H16" s="420">
        <v>195</v>
      </c>
      <c r="I16" s="740"/>
      <c r="J16" s="741"/>
      <c r="K16" s="742"/>
      <c r="L16" s="743"/>
      <c r="M16" s="744"/>
      <c r="N16" s="745"/>
      <c r="O16" s="746"/>
      <c r="P16" s="747"/>
      <c r="Q16" s="748"/>
      <c r="R16" s="721"/>
      <c r="S16" s="960"/>
      <c r="T16" s="141"/>
      <c r="U16" s="931">
        <f t="shared" si="1"/>
        <v>0</v>
      </c>
      <c r="V16" s="142"/>
      <c r="W16" s="942">
        <f>SUM(I16:Q16,S16)*E16</f>
        <v>0</v>
      </c>
      <c r="X16" s="142"/>
      <c r="Y16" s="949">
        <f>SUM(I16:Q16,S16)*G16</f>
        <v>0</v>
      </c>
      <c r="Z16" s="138"/>
      <c r="AA16" s="77"/>
      <c r="AB16" s="139"/>
    </row>
    <row r="17" spans="1:28" ht="12" customHeight="1" thickBot="1">
      <c r="A17" s="140"/>
      <c r="B17" s="829" t="s">
        <v>530</v>
      </c>
      <c r="C17" s="363" t="s">
        <v>543</v>
      </c>
      <c r="D17" s="363" t="s">
        <v>544</v>
      </c>
      <c r="E17" s="313">
        <v>1</v>
      </c>
      <c r="F17" s="888">
        <v>4</v>
      </c>
      <c r="G17" s="906">
        <f t="shared" si="0"/>
        <v>1.81568</v>
      </c>
      <c r="H17" s="420">
        <v>87</v>
      </c>
      <c r="I17" s="749"/>
      <c r="J17" s="750"/>
      <c r="K17" s="751"/>
      <c r="L17" s="752"/>
      <c r="M17" s="753"/>
      <c r="N17" s="754"/>
      <c r="O17" s="755"/>
      <c r="P17" s="756"/>
      <c r="Q17" s="757"/>
      <c r="R17" s="220"/>
      <c r="S17" s="961"/>
      <c r="T17" s="141"/>
      <c r="U17" s="931">
        <f t="shared" si="1"/>
        <v>0</v>
      </c>
      <c r="V17" s="142"/>
      <c r="W17" s="942">
        <f>SUM(I17:Q17,S17)*E17</f>
        <v>0</v>
      </c>
      <c r="X17" s="142"/>
      <c r="Y17" s="949">
        <f>SUM(I17:Q17,S17)*G17</f>
        <v>0</v>
      </c>
      <c r="Z17" s="138"/>
      <c r="AA17" s="77"/>
      <c r="AB17" s="139"/>
    </row>
    <row r="18" spans="1:28" ht="12" customHeight="1" thickBot="1">
      <c r="A18" s="143"/>
      <c r="B18" s="830" t="s">
        <v>545</v>
      </c>
      <c r="C18" s="845" t="s">
        <v>546</v>
      </c>
      <c r="D18" s="845" t="s">
        <v>46</v>
      </c>
      <c r="E18" s="871">
        <f>SUM(E7:E17)</f>
        <v>45</v>
      </c>
      <c r="F18" s="889">
        <f>SUM(F7:F17)</f>
        <v>49</v>
      </c>
      <c r="G18" s="907">
        <f>SUM(G7:G17)</f>
        <v>22.242080000000001</v>
      </c>
      <c r="H18" s="420">
        <v>951</v>
      </c>
      <c r="I18" s="758"/>
      <c r="J18" s="759"/>
      <c r="K18" s="760"/>
      <c r="L18" s="761"/>
      <c r="M18" s="762"/>
      <c r="N18" s="763"/>
      <c r="O18" s="764"/>
      <c r="P18" s="765"/>
      <c r="Q18" s="766"/>
      <c r="R18" s="218"/>
      <c r="S18" s="962"/>
      <c r="T18" s="141"/>
      <c r="U18" s="932">
        <f t="shared" si="1"/>
        <v>0</v>
      </c>
      <c r="V18" s="142"/>
      <c r="W18" s="943">
        <f>SUM(I18:Q18,S18)*E18</f>
        <v>0</v>
      </c>
      <c r="X18" s="142"/>
      <c r="Y18" s="950">
        <f>SUM(I18:Q18,S18)*G18</f>
        <v>0</v>
      </c>
      <c r="Z18" s="138"/>
      <c r="AA18" s="77"/>
      <c r="AB18" s="139"/>
    </row>
    <row r="19" spans="1:28" ht="12" customHeight="1" thickBot="1">
      <c r="A19" s="144"/>
      <c r="B19" s="297"/>
      <c r="C19" s="846"/>
      <c r="D19" s="297"/>
      <c r="E19" s="846"/>
      <c r="F19" s="846"/>
      <c r="G19" s="908"/>
      <c r="H19" s="918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145"/>
      <c r="U19" s="933"/>
      <c r="V19" s="146"/>
      <c r="W19" s="944"/>
      <c r="X19" s="77"/>
      <c r="Y19" s="951"/>
      <c r="Z19" s="77"/>
      <c r="AA19" s="77"/>
      <c r="AB19" s="139"/>
    </row>
    <row r="20" spans="1:28" ht="12" customHeight="1" thickBot="1">
      <c r="A20" s="147"/>
      <c r="B20" s="827" t="s">
        <v>547</v>
      </c>
      <c r="C20" s="361" t="s">
        <v>548</v>
      </c>
      <c r="D20" s="361" t="s">
        <v>532</v>
      </c>
      <c r="E20" s="311">
        <v>8</v>
      </c>
      <c r="F20" s="290">
        <v>3</v>
      </c>
      <c r="G20" s="904">
        <f t="shared" ref="G20:G30" si="2">0.45392*F20</f>
        <v>1.3617599999999999</v>
      </c>
      <c r="H20" s="420">
        <v>48</v>
      </c>
      <c r="I20" s="731"/>
      <c r="J20" s="732"/>
      <c r="K20" s="733"/>
      <c r="L20" s="734"/>
      <c r="M20" s="735"/>
      <c r="N20" s="736"/>
      <c r="O20" s="737"/>
      <c r="P20" s="738"/>
      <c r="Q20" s="739"/>
      <c r="R20" s="219"/>
      <c r="S20" s="959"/>
      <c r="T20" s="141"/>
      <c r="U20" s="931">
        <f t="shared" ref="U20:U31" si="3">SUM(I20:Q20,S20)*H20</f>
        <v>0</v>
      </c>
      <c r="V20" s="142"/>
      <c r="W20" s="941">
        <f>SUM(I20:Q20,S20)*E20</f>
        <v>0</v>
      </c>
      <c r="X20" s="142"/>
      <c r="Y20" s="948">
        <f>SUM(I20:Q20,S20)*G20</f>
        <v>0</v>
      </c>
      <c r="Z20" s="138"/>
      <c r="AA20" s="77"/>
      <c r="AB20" s="139"/>
    </row>
    <row r="21" spans="1:28" ht="12" customHeight="1" thickBot="1">
      <c r="A21" s="140"/>
      <c r="B21" s="828" t="s">
        <v>547</v>
      </c>
      <c r="C21" s="362" t="s">
        <v>549</v>
      </c>
      <c r="D21" s="362" t="s">
        <v>37</v>
      </c>
      <c r="E21" s="312">
        <v>4</v>
      </c>
      <c r="F21" s="299">
        <v>3</v>
      </c>
      <c r="G21" s="905">
        <f t="shared" si="2"/>
        <v>1.3617599999999999</v>
      </c>
      <c r="H21" s="420">
        <v>56</v>
      </c>
      <c r="I21" s="740"/>
      <c r="J21" s="741"/>
      <c r="K21" s="742"/>
      <c r="L21" s="743"/>
      <c r="M21" s="744"/>
      <c r="N21" s="745"/>
      <c r="O21" s="746"/>
      <c r="P21" s="747"/>
      <c r="Q21" s="748"/>
      <c r="R21" s="721"/>
      <c r="S21" s="960"/>
      <c r="T21" s="141"/>
      <c r="U21" s="931">
        <f t="shared" si="3"/>
        <v>0</v>
      </c>
      <c r="V21" s="142"/>
      <c r="W21" s="942">
        <f>SUM(I21:Q21,S21)*E21</f>
        <v>0</v>
      </c>
      <c r="X21" s="142"/>
      <c r="Y21" s="949">
        <f>SUM(I21:Q21,S21)*G21</f>
        <v>0</v>
      </c>
      <c r="Z21" s="138"/>
      <c r="AA21" s="77"/>
      <c r="AB21" s="139"/>
    </row>
    <row r="22" spans="1:28" ht="12" customHeight="1" thickBot="1">
      <c r="A22" s="140"/>
      <c r="B22" s="828" t="s">
        <v>547</v>
      </c>
      <c r="C22" s="362" t="s">
        <v>550</v>
      </c>
      <c r="D22" s="362" t="s">
        <v>37</v>
      </c>
      <c r="E22" s="312">
        <v>4</v>
      </c>
      <c r="F22" s="299">
        <v>3</v>
      </c>
      <c r="G22" s="905">
        <f t="shared" si="2"/>
        <v>1.3617599999999999</v>
      </c>
      <c r="H22" s="420">
        <v>73</v>
      </c>
      <c r="I22" s="740"/>
      <c r="J22" s="741"/>
      <c r="K22" s="742"/>
      <c r="L22" s="743"/>
      <c r="M22" s="744"/>
      <c r="N22" s="745"/>
      <c r="O22" s="746"/>
      <c r="P22" s="747"/>
      <c r="Q22" s="748"/>
      <c r="R22" s="721"/>
      <c r="S22" s="960"/>
      <c r="T22" s="141"/>
      <c r="U22" s="931">
        <f t="shared" si="3"/>
        <v>0</v>
      </c>
      <c r="V22" s="142"/>
      <c r="W22" s="942">
        <f>SUM(I22:Q22,S22)*E22</f>
        <v>0</v>
      </c>
      <c r="X22" s="142"/>
      <c r="Y22" s="949">
        <f>SUM(I22:Q22,S22)*G22</f>
        <v>0</v>
      </c>
      <c r="Z22" s="138"/>
      <c r="AA22" s="77"/>
      <c r="AB22" s="139"/>
    </row>
    <row r="23" spans="1:28" ht="12" customHeight="1" thickBot="1">
      <c r="A23" s="140"/>
      <c r="B23" s="828" t="s">
        <v>547</v>
      </c>
      <c r="C23" s="362" t="s">
        <v>551</v>
      </c>
      <c r="D23" s="362" t="s">
        <v>227</v>
      </c>
      <c r="E23" s="312">
        <v>4</v>
      </c>
      <c r="F23" s="299">
        <v>5</v>
      </c>
      <c r="G23" s="905">
        <f t="shared" si="2"/>
        <v>2.2696000000000001</v>
      </c>
      <c r="H23" s="420">
        <v>69</v>
      </c>
      <c r="I23" s="740"/>
      <c r="J23" s="741"/>
      <c r="K23" s="742"/>
      <c r="L23" s="743"/>
      <c r="M23" s="744"/>
      <c r="N23" s="745"/>
      <c r="O23" s="746"/>
      <c r="P23" s="747"/>
      <c r="Q23" s="748"/>
      <c r="R23" s="721"/>
      <c r="S23" s="960"/>
      <c r="T23" s="141"/>
      <c r="U23" s="931">
        <f t="shared" si="3"/>
        <v>0</v>
      </c>
      <c r="V23" s="142"/>
      <c r="W23" s="942">
        <f>SUM(I23:Q23,S23)*E23</f>
        <v>0</v>
      </c>
      <c r="X23" s="142"/>
      <c r="Y23" s="949">
        <f>SUM(I23:Q23,S23)*G23</f>
        <v>0</v>
      </c>
      <c r="Z23" s="138"/>
      <c r="AA23" s="77"/>
      <c r="AB23" s="139"/>
    </row>
    <row r="24" spans="1:28" ht="12" customHeight="1" thickBot="1">
      <c r="A24" s="140"/>
      <c r="B24" s="828" t="s">
        <v>547</v>
      </c>
      <c r="C24" s="362" t="s">
        <v>552</v>
      </c>
      <c r="D24" s="362" t="s">
        <v>227</v>
      </c>
      <c r="E24" s="312">
        <v>4</v>
      </c>
      <c r="F24" s="299">
        <v>4</v>
      </c>
      <c r="G24" s="905">
        <f t="shared" si="2"/>
        <v>1.81568</v>
      </c>
      <c r="H24" s="420">
        <v>59</v>
      </c>
      <c r="I24" s="740"/>
      <c r="J24" s="741"/>
      <c r="K24" s="742"/>
      <c r="L24" s="743"/>
      <c r="M24" s="744"/>
      <c r="N24" s="745"/>
      <c r="O24" s="746"/>
      <c r="P24" s="747"/>
      <c r="Q24" s="748"/>
      <c r="R24" s="721"/>
      <c r="S24" s="960"/>
      <c r="T24" s="141"/>
      <c r="U24" s="931">
        <f t="shared" si="3"/>
        <v>0</v>
      </c>
      <c r="V24" s="142"/>
      <c r="W24" s="942">
        <f>SUM(I24:Q24,S24)*E24</f>
        <v>0</v>
      </c>
      <c r="X24" s="142"/>
      <c r="Y24" s="949">
        <f>SUM(I24:Q24,S24)*G24</f>
        <v>0</v>
      </c>
      <c r="Z24" s="138"/>
      <c r="AA24" s="77"/>
      <c r="AB24" s="139"/>
    </row>
    <row r="25" spans="1:28" ht="12" customHeight="1" thickBot="1">
      <c r="A25" s="140"/>
      <c r="B25" s="828" t="s">
        <v>547</v>
      </c>
      <c r="C25" s="362" t="s">
        <v>553</v>
      </c>
      <c r="D25" s="362" t="s">
        <v>41</v>
      </c>
      <c r="E25" s="312">
        <v>4</v>
      </c>
      <c r="F25" s="299">
        <v>3</v>
      </c>
      <c r="G25" s="905">
        <f t="shared" si="2"/>
        <v>1.3617599999999999</v>
      </c>
      <c r="H25" s="420">
        <v>97</v>
      </c>
      <c r="I25" s="740"/>
      <c r="J25" s="741"/>
      <c r="K25" s="742"/>
      <c r="L25" s="743"/>
      <c r="M25" s="744"/>
      <c r="N25" s="745"/>
      <c r="O25" s="746"/>
      <c r="P25" s="747"/>
      <c r="Q25" s="748"/>
      <c r="R25" s="721"/>
      <c r="S25" s="960"/>
      <c r="T25" s="141"/>
      <c r="U25" s="931">
        <f t="shared" si="3"/>
        <v>0</v>
      </c>
      <c r="V25" s="142"/>
      <c r="W25" s="942">
        <f>SUM(I25:Q25,S25)*E25</f>
        <v>0</v>
      </c>
      <c r="X25" s="142"/>
      <c r="Y25" s="949">
        <f>SUM(I25:Q25,S25)*G25</f>
        <v>0</v>
      </c>
      <c r="Z25" s="138"/>
      <c r="AA25" s="77"/>
      <c r="AB25" s="139"/>
    </row>
    <row r="26" spans="1:28" ht="12" customHeight="1" thickBot="1">
      <c r="A26" s="140"/>
      <c r="B26" s="828" t="s">
        <v>547</v>
      </c>
      <c r="C26" s="362" t="s">
        <v>554</v>
      </c>
      <c r="D26" s="362" t="s">
        <v>41</v>
      </c>
      <c r="E26" s="312">
        <v>4</v>
      </c>
      <c r="F26" s="299">
        <v>5</v>
      </c>
      <c r="G26" s="905">
        <f t="shared" si="2"/>
        <v>2.2696000000000001</v>
      </c>
      <c r="H26" s="420">
        <v>80</v>
      </c>
      <c r="I26" s="740"/>
      <c r="J26" s="741"/>
      <c r="K26" s="742"/>
      <c r="L26" s="743"/>
      <c r="M26" s="744"/>
      <c r="N26" s="745"/>
      <c r="O26" s="746"/>
      <c r="P26" s="747"/>
      <c r="Q26" s="748"/>
      <c r="R26" s="721"/>
      <c r="S26" s="960"/>
      <c r="T26" s="141"/>
      <c r="U26" s="931">
        <f t="shared" si="3"/>
        <v>0</v>
      </c>
      <c r="V26" s="142"/>
      <c r="W26" s="942">
        <f>SUM(I26:Q26,S26)*E26</f>
        <v>0</v>
      </c>
      <c r="X26" s="142"/>
      <c r="Y26" s="949">
        <f>SUM(I26:Q26,S26)*G26</f>
        <v>0</v>
      </c>
      <c r="Z26" s="138"/>
      <c r="AA26" s="77"/>
      <c r="AB26" s="139"/>
    </row>
    <row r="27" spans="1:28" ht="12" customHeight="1" thickBot="1">
      <c r="A27" s="140"/>
      <c r="B27" s="828" t="s">
        <v>547</v>
      </c>
      <c r="C27" s="362" t="s">
        <v>555</v>
      </c>
      <c r="D27" s="362" t="s">
        <v>230</v>
      </c>
      <c r="E27" s="312">
        <v>4</v>
      </c>
      <c r="F27" s="299">
        <v>4</v>
      </c>
      <c r="G27" s="905">
        <f t="shared" si="2"/>
        <v>1.81568</v>
      </c>
      <c r="H27" s="420">
        <v>136</v>
      </c>
      <c r="I27" s="740"/>
      <c r="J27" s="741"/>
      <c r="K27" s="742"/>
      <c r="L27" s="743"/>
      <c r="M27" s="744"/>
      <c r="N27" s="745"/>
      <c r="O27" s="746"/>
      <c r="P27" s="747"/>
      <c r="Q27" s="748"/>
      <c r="R27" s="721"/>
      <c r="S27" s="960"/>
      <c r="T27" s="141"/>
      <c r="U27" s="931">
        <f t="shared" si="3"/>
        <v>0</v>
      </c>
      <c r="V27" s="142"/>
      <c r="W27" s="942">
        <f>SUM(I27:Q27,S27)*E27</f>
        <v>0</v>
      </c>
      <c r="X27" s="142"/>
      <c r="Y27" s="949">
        <f>SUM(I27:Q27,S27)*G27</f>
        <v>0</v>
      </c>
      <c r="Z27" s="138"/>
      <c r="AA27" s="77"/>
      <c r="AB27" s="139"/>
    </row>
    <row r="28" spans="1:28" ht="12" customHeight="1" thickBot="1">
      <c r="A28" s="140"/>
      <c r="B28" s="828" t="s">
        <v>547</v>
      </c>
      <c r="C28" s="362" t="s">
        <v>556</v>
      </c>
      <c r="D28" s="362" t="s">
        <v>230</v>
      </c>
      <c r="E28" s="312">
        <v>4</v>
      </c>
      <c r="F28" s="299">
        <v>6</v>
      </c>
      <c r="G28" s="905">
        <f t="shared" si="2"/>
        <v>2.7235199999999997</v>
      </c>
      <c r="H28" s="420">
        <v>168</v>
      </c>
      <c r="I28" s="740"/>
      <c r="J28" s="741"/>
      <c r="K28" s="742"/>
      <c r="L28" s="743"/>
      <c r="M28" s="744"/>
      <c r="N28" s="745"/>
      <c r="O28" s="746"/>
      <c r="P28" s="747"/>
      <c r="Q28" s="748"/>
      <c r="R28" s="721"/>
      <c r="S28" s="960"/>
      <c r="T28" s="141"/>
      <c r="U28" s="931">
        <f t="shared" si="3"/>
        <v>0</v>
      </c>
      <c r="V28" s="142"/>
      <c r="W28" s="942">
        <f>SUM(I28:Q28,S28)*E28</f>
        <v>0</v>
      </c>
      <c r="X28" s="142"/>
      <c r="Y28" s="949">
        <f>SUM(I28:Q28,S28)*G28</f>
        <v>0</v>
      </c>
      <c r="Z28" s="138"/>
      <c r="AA28" s="77"/>
      <c r="AB28" s="139"/>
    </row>
    <row r="29" spans="1:28" ht="12" customHeight="1" thickBot="1">
      <c r="A29" s="140"/>
      <c r="B29" s="828" t="s">
        <v>547</v>
      </c>
      <c r="C29" s="362" t="s">
        <v>557</v>
      </c>
      <c r="D29" s="362" t="s">
        <v>542</v>
      </c>
      <c r="E29" s="312">
        <v>4</v>
      </c>
      <c r="F29" s="299">
        <v>12</v>
      </c>
      <c r="G29" s="905">
        <f t="shared" si="2"/>
        <v>5.4470399999999994</v>
      </c>
      <c r="H29" s="420">
        <v>204</v>
      </c>
      <c r="I29" s="740"/>
      <c r="J29" s="741"/>
      <c r="K29" s="742"/>
      <c r="L29" s="743"/>
      <c r="M29" s="744"/>
      <c r="N29" s="745"/>
      <c r="O29" s="746"/>
      <c r="P29" s="747"/>
      <c r="Q29" s="748"/>
      <c r="R29" s="721"/>
      <c r="S29" s="960"/>
      <c r="T29" s="141"/>
      <c r="U29" s="931">
        <f t="shared" si="3"/>
        <v>0</v>
      </c>
      <c r="V29" s="142"/>
      <c r="W29" s="942">
        <f>SUM(I29:Q29,S29)*E29</f>
        <v>0</v>
      </c>
      <c r="X29" s="142"/>
      <c r="Y29" s="949">
        <f>SUM(I29:Q29,S29)*G29</f>
        <v>0</v>
      </c>
      <c r="Z29" s="138"/>
      <c r="AA29" s="77"/>
      <c r="AB29" s="139"/>
    </row>
    <row r="30" spans="1:28" ht="12" customHeight="1" thickBot="1">
      <c r="A30" s="140"/>
      <c r="B30" s="829" t="s">
        <v>547</v>
      </c>
      <c r="C30" s="363" t="s">
        <v>558</v>
      </c>
      <c r="D30" s="363" t="s">
        <v>544</v>
      </c>
      <c r="E30" s="313">
        <v>1</v>
      </c>
      <c r="F30" s="295">
        <v>7</v>
      </c>
      <c r="G30" s="906">
        <f t="shared" si="2"/>
        <v>3.1774399999999998</v>
      </c>
      <c r="H30" s="420">
        <v>132</v>
      </c>
      <c r="I30" s="749"/>
      <c r="J30" s="750"/>
      <c r="K30" s="751"/>
      <c r="L30" s="752"/>
      <c r="M30" s="753"/>
      <c r="N30" s="754"/>
      <c r="O30" s="755"/>
      <c r="P30" s="756"/>
      <c r="Q30" s="757"/>
      <c r="R30" s="220"/>
      <c r="S30" s="961"/>
      <c r="T30" s="141"/>
      <c r="U30" s="931">
        <f t="shared" si="3"/>
        <v>0</v>
      </c>
      <c r="V30" s="142"/>
      <c r="W30" s="942">
        <f>SUM(I30:Q30,S30)*E30</f>
        <v>0</v>
      </c>
      <c r="X30" s="142"/>
      <c r="Y30" s="949">
        <f>SUM(I30:Q30,S30)*G30</f>
        <v>0</v>
      </c>
      <c r="Z30" s="138"/>
      <c r="AA30" s="77"/>
      <c r="AB30" s="139"/>
    </row>
    <row r="31" spans="1:28" ht="12" customHeight="1" thickBot="1">
      <c r="A31" s="143"/>
      <c r="B31" s="830" t="s">
        <v>559</v>
      </c>
      <c r="C31" s="845" t="s">
        <v>560</v>
      </c>
      <c r="D31" s="845" t="s">
        <v>46</v>
      </c>
      <c r="E31" s="871">
        <f>SUM(E20:E30)</f>
        <v>45</v>
      </c>
      <c r="F31" s="890">
        <f>SUM(F20:F30)</f>
        <v>55</v>
      </c>
      <c r="G31" s="909">
        <f>SUM(G20:G30)</f>
        <v>24.965599999999998</v>
      </c>
      <c r="H31" s="420">
        <v>1123</v>
      </c>
      <c r="I31" s="758"/>
      <c r="J31" s="759"/>
      <c r="K31" s="760"/>
      <c r="L31" s="761"/>
      <c r="M31" s="762"/>
      <c r="N31" s="763"/>
      <c r="O31" s="764"/>
      <c r="P31" s="765"/>
      <c r="Q31" s="766"/>
      <c r="R31" s="218"/>
      <c r="S31" s="962"/>
      <c r="T31" s="141"/>
      <c r="U31" s="932">
        <f t="shared" si="3"/>
        <v>0</v>
      </c>
      <c r="V31" s="142"/>
      <c r="W31" s="943">
        <f>SUM(I31:Q31,S31)*E31</f>
        <v>0</v>
      </c>
      <c r="X31" s="142"/>
      <c r="Y31" s="950">
        <f>SUM(I31:Q31,S31)*G31</f>
        <v>0</v>
      </c>
      <c r="Z31" s="138"/>
      <c r="AA31" s="77"/>
      <c r="AB31" s="139"/>
    </row>
    <row r="32" spans="1:28" ht="12" customHeight="1" thickBot="1">
      <c r="A32" s="144"/>
      <c r="B32" s="831"/>
      <c r="C32" s="831"/>
      <c r="D32" s="831"/>
      <c r="E32" s="289"/>
      <c r="F32" s="831"/>
      <c r="G32" s="910"/>
      <c r="H32" s="919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145"/>
      <c r="U32" s="933"/>
      <c r="V32" s="146"/>
      <c r="W32" s="944"/>
      <c r="X32" s="77"/>
      <c r="Y32" s="951"/>
      <c r="Z32" s="77"/>
      <c r="AA32" s="77"/>
      <c r="AB32" s="139"/>
    </row>
    <row r="33" spans="1:28" ht="12" customHeight="1" thickBot="1">
      <c r="A33" s="147"/>
      <c r="B33" s="832" t="s">
        <v>561</v>
      </c>
      <c r="C33" s="847" t="s">
        <v>562</v>
      </c>
      <c r="D33" s="847" t="s">
        <v>532</v>
      </c>
      <c r="E33" s="872">
        <v>8</v>
      </c>
      <c r="F33" s="891">
        <v>3</v>
      </c>
      <c r="G33" s="904">
        <f t="shared" ref="G33:G38" si="4">0.45392*F33</f>
        <v>1.3617599999999999</v>
      </c>
      <c r="H33" s="920">
        <v>31</v>
      </c>
      <c r="I33" s="731"/>
      <c r="J33" s="732"/>
      <c r="K33" s="733"/>
      <c r="L33" s="734"/>
      <c r="M33" s="735"/>
      <c r="N33" s="736"/>
      <c r="O33" s="737"/>
      <c r="P33" s="738"/>
      <c r="Q33" s="739"/>
      <c r="R33" s="219"/>
      <c r="S33" s="959"/>
      <c r="T33" s="141"/>
      <c r="U33" s="931">
        <f t="shared" ref="U33:U39" si="5">SUM(I33:Q33,S33)*H33</f>
        <v>0</v>
      </c>
      <c r="V33" s="142"/>
      <c r="W33" s="941">
        <f>SUM(I33:Q33,S33)*E33</f>
        <v>0</v>
      </c>
      <c r="X33" s="142"/>
      <c r="Y33" s="948">
        <f>SUM(I33:Q33,S33)*G33</f>
        <v>0</v>
      </c>
      <c r="Z33" s="138"/>
      <c r="AA33" s="77"/>
      <c r="AB33" s="139"/>
    </row>
    <row r="34" spans="1:28" ht="12" customHeight="1" thickBot="1">
      <c r="A34" s="140"/>
      <c r="B34" s="833" t="s">
        <v>561</v>
      </c>
      <c r="C34" s="848" t="s">
        <v>563</v>
      </c>
      <c r="D34" s="848" t="s">
        <v>37</v>
      </c>
      <c r="E34" s="873">
        <v>4</v>
      </c>
      <c r="F34" s="892">
        <v>3</v>
      </c>
      <c r="G34" s="905">
        <f t="shared" si="4"/>
        <v>1.3617599999999999</v>
      </c>
      <c r="H34" s="921">
        <v>65</v>
      </c>
      <c r="I34" s="740"/>
      <c r="J34" s="741"/>
      <c r="K34" s="742"/>
      <c r="L34" s="743"/>
      <c r="M34" s="744"/>
      <c r="N34" s="745"/>
      <c r="O34" s="746"/>
      <c r="P34" s="747"/>
      <c r="Q34" s="748"/>
      <c r="R34" s="721"/>
      <c r="S34" s="960"/>
      <c r="T34" s="141"/>
      <c r="U34" s="931">
        <f t="shared" si="5"/>
        <v>0</v>
      </c>
      <c r="V34" s="142"/>
      <c r="W34" s="942">
        <f>SUM(I34:Q34,S34)*E34</f>
        <v>0</v>
      </c>
      <c r="X34" s="142"/>
      <c r="Y34" s="949">
        <f>SUM(I34:Q34,S34)*G34</f>
        <v>0</v>
      </c>
      <c r="Z34" s="138"/>
      <c r="AA34" s="77"/>
      <c r="AB34" s="139"/>
    </row>
    <row r="35" spans="1:28" ht="12" customHeight="1" thickBot="1">
      <c r="A35" s="140"/>
      <c r="B35" s="833" t="s">
        <v>561</v>
      </c>
      <c r="C35" s="848" t="s">
        <v>564</v>
      </c>
      <c r="D35" s="848" t="s">
        <v>227</v>
      </c>
      <c r="E35" s="873">
        <v>4</v>
      </c>
      <c r="F35" s="892">
        <v>4</v>
      </c>
      <c r="G35" s="905">
        <f t="shared" si="4"/>
        <v>1.81568</v>
      </c>
      <c r="H35" s="921">
        <v>83</v>
      </c>
      <c r="I35" s="740"/>
      <c r="J35" s="741"/>
      <c r="K35" s="742"/>
      <c r="L35" s="743"/>
      <c r="M35" s="744"/>
      <c r="N35" s="745"/>
      <c r="O35" s="746"/>
      <c r="P35" s="747"/>
      <c r="Q35" s="748"/>
      <c r="R35" s="721"/>
      <c r="S35" s="960"/>
      <c r="T35" s="141"/>
      <c r="U35" s="931">
        <f t="shared" si="5"/>
        <v>0</v>
      </c>
      <c r="V35" s="142"/>
      <c r="W35" s="942">
        <f>SUM(I35:Q35,S35)*E35</f>
        <v>0</v>
      </c>
      <c r="X35" s="142"/>
      <c r="Y35" s="949">
        <f>SUM(I35:Q35,S35)*G35</f>
        <v>0</v>
      </c>
      <c r="Z35" s="138"/>
      <c r="AA35" s="77"/>
      <c r="AB35" s="139"/>
    </row>
    <row r="36" spans="1:28" ht="12" customHeight="1" thickBot="1">
      <c r="A36" s="140"/>
      <c r="B36" s="833" t="s">
        <v>561</v>
      </c>
      <c r="C36" s="848" t="s">
        <v>565</v>
      </c>
      <c r="D36" s="848" t="s">
        <v>227</v>
      </c>
      <c r="E36" s="873">
        <v>4</v>
      </c>
      <c r="F36" s="892">
        <v>3</v>
      </c>
      <c r="G36" s="905">
        <f t="shared" si="4"/>
        <v>1.3617599999999999</v>
      </c>
      <c r="H36" s="921">
        <v>90</v>
      </c>
      <c r="I36" s="740"/>
      <c r="J36" s="741"/>
      <c r="K36" s="742"/>
      <c r="L36" s="743"/>
      <c r="M36" s="744"/>
      <c r="N36" s="745"/>
      <c r="O36" s="746"/>
      <c r="P36" s="747"/>
      <c r="Q36" s="748"/>
      <c r="R36" s="721"/>
      <c r="S36" s="960"/>
      <c r="T36" s="141"/>
      <c r="U36" s="931">
        <f t="shared" si="5"/>
        <v>0</v>
      </c>
      <c r="V36" s="142"/>
      <c r="W36" s="942">
        <f>SUM(I36:Q36,S36)*E36</f>
        <v>0</v>
      </c>
      <c r="X36" s="142"/>
      <c r="Y36" s="949">
        <f>SUM(I36:Q36,S36)*G36</f>
        <v>0</v>
      </c>
      <c r="Z36" s="138"/>
      <c r="AA36" s="77"/>
      <c r="AB36" s="139"/>
    </row>
    <row r="37" spans="1:28" ht="12" customHeight="1" thickBot="1">
      <c r="A37" s="140"/>
      <c r="B37" s="833" t="s">
        <v>561</v>
      </c>
      <c r="C37" s="848" t="s">
        <v>566</v>
      </c>
      <c r="D37" s="848" t="s">
        <v>41</v>
      </c>
      <c r="E37" s="873">
        <v>4</v>
      </c>
      <c r="F37" s="892">
        <v>5</v>
      </c>
      <c r="G37" s="905">
        <f t="shared" si="4"/>
        <v>2.2696000000000001</v>
      </c>
      <c r="H37" s="921">
        <v>84</v>
      </c>
      <c r="I37" s="740"/>
      <c r="J37" s="741"/>
      <c r="K37" s="742"/>
      <c r="L37" s="743"/>
      <c r="M37" s="744"/>
      <c r="N37" s="745"/>
      <c r="O37" s="746"/>
      <c r="P37" s="747"/>
      <c r="Q37" s="748"/>
      <c r="R37" s="721"/>
      <c r="S37" s="960"/>
      <c r="T37" s="141"/>
      <c r="U37" s="931">
        <f t="shared" si="5"/>
        <v>0</v>
      </c>
      <c r="V37" s="142"/>
      <c r="W37" s="942">
        <f>SUM(I37:Q37,S37)*E37</f>
        <v>0</v>
      </c>
      <c r="X37" s="142"/>
      <c r="Y37" s="949">
        <f>SUM(I37:Q37,S37)*G37</f>
        <v>0</v>
      </c>
      <c r="Z37" s="138"/>
      <c r="AA37" s="77"/>
      <c r="AB37" s="139"/>
    </row>
    <row r="38" spans="1:28" ht="12" customHeight="1" thickBot="1">
      <c r="A38" s="140"/>
      <c r="B38" s="834" t="s">
        <v>561</v>
      </c>
      <c r="C38" s="849" t="s">
        <v>567</v>
      </c>
      <c r="D38" s="849" t="s">
        <v>544</v>
      </c>
      <c r="E38" s="397">
        <v>1</v>
      </c>
      <c r="F38" s="310">
        <v>7</v>
      </c>
      <c r="G38" s="906">
        <f t="shared" si="4"/>
        <v>3.1774399999999998</v>
      </c>
      <c r="H38" s="922">
        <v>87</v>
      </c>
      <c r="I38" s="749"/>
      <c r="J38" s="750"/>
      <c r="K38" s="751"/>
      <c r="L38" s="752"/>
      <c r="M38" s="753"/>
      <c r="N38" s="754"/>
      <c r="O38" s="755"/>
      <c r="P38" s="756"/>
      <c r="Q38" s="757"/>
      <c r="R38" s="220"/>
      <c r="S38" s="961"/>
      <c r="T38" s="141"/>
      <c r="U38" s="931">
        <f t="shared" si="5"/>
        <v>0</v>
      </c>
      <c r="V38" s="142"/>
      <c r="W38" s="942">
        <f>SUM(I38:Q38,S38)*E38</f>
        <v>0</v>
      </c>
      <c r="X38" s="142"/>
      <c r="Y38" s="949">
        <f>SUM(I38:Q38,S38)*G38</f>
        <v>0</v>
      </c>
      <c r="Z38" s="138"/>
      <c r="AA38" s="77"/>
      <c r="AB38" s="139"/>
    </row>
    <row r="39" spans="1:28" ht="12" customHeight="1" thickBot="1">
      <c r="A39" s="143"/>
      <c r="B39" s="835" t="s">
        <v>568</v>
      </c>
      <c r="C39" s="850" t="s">
        <v>569</v>
      </c>
      <c r="D39" s="850" t="s">
        <v>46</v>
      </c>
      <c r="E39" s="874">
        <f>SUM(E33:E38)</f>
        <v>25</v>
      </c>
      <c r="F39" s="893">
        <f>SUM(F33:F38)</f>
        <v>25</v>
      </c>
      <c r="G39" s="911">
        <f>SUM(G33:G38)</f>
        <v>11.347999999999999</v>
      </c>
      <c r="H39" s="923">
        <v>440</v>
      </c>
      <c r="I39" s="758"/>
      <c r="J39" s="759"/>
      <c r="K39" s="760"/>
      <c r="L39" s="761"/>
      <c r="M39" s="762"/>
      <c r="N39" s="763"/>
      <c r="O39" s="764"/>
      <c r="P39" s="765"/>
      <c r="Q39" s="766"/>
      <c r="R39" s="218"/>
      <c r="S39" s="962"/>
      <c r="T39" s="141"/>
      <c r="U39" s="932">
        <f t="shared" si="5"/>
        <v>0</v>
      </c>
      <c r="V39" s="142"/>
      <c r="W39" s="943">
        <f>SUM(I39:Q39,S39)*E39</f>
        <v>0</v>
      </c>
      <c r="X39" s="142"/>
      <c r="Y39" s="950">
        <f>SUM(I39:Q39,S39)*G39</f>
        <v>0</v>
      </c>
      <c r="Z39" s="138"/>
      <c r="AA39" s="77"/>
      <c r="AB39" s="139"/>
    </row>
    <row r="40" spans="1:28" ht="12" customHeight="1" thickBot="1">
      <c r="A40" s="144"/>
      <c r="B40" s="831"/>
      <c r="C40" s="831"/>
      <c r="D40" s="831"/>
      <c r="E40" s="289"/>
      <c r="F40" s="831"/>
      <c r="G40" s="910"/>
      <c r="H40" s="919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145"/>
      <c r="U40" s="933"/>
      <c r="V40" s="146"/>
      <c r="W40" s="944"/>
      <c r="X40" s="77"/>
      <c r="Y40" s="951"/>
      <c r="Z40" s="77"/>
      <c r="AA40" s="77"/>
      <c r="AB40" s="139"/>
    </row>
    <row r="41" spans="1:28" ht="12" customHeight="1" thickBot="1">
      <c r="A41" s="147"/>
      <c r="B41" s="827" t="s">
        <v>570</v>
      </c>
      <c r="C41" s="361" t="s">
        <v>571</v>
      </c>
      <c r="D41" s="361" t="s">
        <v>532</v>
      </c>
      <c r="E41" s="311">
        <v>8</v>
      </c>
      <c r="F41" s="290">
        <v>2</v>
      </c>
      <c r="G41" s="904">
        <f t="shared" ref="G41:G51" si="6">0.45392*F41</f>
        <v>0.90783999999999998</v>
      </c>
      <c r="H41" s="420">
        <v>35</v>
      </c>
      <c r="I41" s="731"/>
      <c r="J41" s="732"/>
      <c r="K41" s="733"/>
      <c r="L41" s="734"/>
      <c r="M41" s="735"/>
      <c r="N41" s="736"/>
      <c r="O41" s="767"/>
      <c r="P41" s="768"/>
      <c r="Q41" s="739"/>
      <c r="R41" s="219"/>
      <c r="S41" s="959"/>
      <c r="T41" s="141"/>
      <c r="U41" s="931">
        <f t="shared" ref="U41:U52" si="7">SUM(I41:Q41,S41)*H41</f>
        <v>0</v>
      </c>
      <c r="V41" s="142"/>
      <c r="W41" s="941">
        <f>SUM(I41:Q41,S41)*E41</f>
        <v>0</v>
      </c>
      <c r="X41" s="142"/>
      <c r="Y41" s="948">
        <f>SUM(I41:Q41,S41)*G41</f>
        <v>0</v>
      </c>
      <c r="Z41" s="138"/>
      <c r="AA41" s="77"/>
      <c r="AB41" s="139"/>
    </row>
    <row r="42" spans="1:28" ht="12" customHeight="1" thickBot="1">
      <c r="A42" s="140"/>
      <c r="B42" s="828" t="s">
        <v>570</v>
      </c>
      <c r="C42" s="362" t="s">
        <v>572</v>
      </c>
      <c r="D42" s="362" t="s">
        <v>37</v>
      </c>
      <c r="E42" s="312">
        <v>4</v>
      </c>
      <c r="F42" s="299">
        <v>3</v>
      </c>
      <c r="G42" s="905">
        <f t="shared" si="6"/>
        <v>1.3617599999999999</v>
      </c>
      <c r="H42" s="420">
        <v>48</v>
      </c>
      <c r="I42" s="740"/>
      <c r="J42" s="741"/>
      <c r="K42" s="742"/>
      <c r="L42" s="743"/>
      <c r="M42" s="744"/>
      <c r="N42" s="745"/>
      <c r="O42" s="769"/>
      <c r="P42" s="770"/>
      <c r="Q42" s="748"/>
      <c r="R42" s="721"/>
      <c r="S42" s="960"/>
      <c r="T42" s="141"/>
      <c r="U42" s="931">
        <f t="shared" si="7"/>
        <v>0</v>
      </c>
      <c r="V42" s="142"/>
      <c r="W42" s="942">
        <f>SUM(I42:Q42,S42)*E42</f>
        <v>0</v>
      </c>
      <c r="X42" s="142"/>
      <c r="Y42" s="949">
        <f>SUM(I42:Q42,S42)*G42</f>
        <v>0</v>
      </c>
      <c r="Z42" s="138"/>
      <c r="AA42" s="77"/>
      <c r="AB42" s="139"/>
    </row>
    <row r="43" spans="1:28" ht="12" customHeight="1" thickBot="1">
      <c r="A43" s="140"/>
      <c r="B43" s="828" t="s">
        <v>570</v>
      </c>
      <c r="C43" s="362" t="s">
        <v>573</v>
      </c>
      <c r="D43" s="362" t="s">
        <v>37</v>
      </c>
      <c r="E43" s="312">
        <v>4</v>
      </c>
      <c r="F43" s="299">
        <v>3</v>
      </c>
      <c r="G43" s="905">
        <f t="shared" si="6"/>
        <v>1.3617599999999999</v>
      </c>
      <c r="H43" s="420">
        <v>51</v>
      </c>
      <c r="I43" s="740"/>
      <c r="J43" s="741"/>
      <c r="K43" s="742"/>
      <c r="L43" s="743"/>
      <c r="M43" s="744"/>
      <c r="N43" s="745"/>
      <c r="O43" s="769"/>
      <c r="P43" s="770"/>
      <c r="Q43" s="748"/>
      <c r="R43" s="721"/>
      <c r="S43" s="960"/>
      <c r="T43" s="141"/>
      <c r="U43" s="931">
        <f t="shared" si="7"/>
        <v>0</v>
      </c>
      <c r="V43" s="142"/>
      <c r="W43" s="942">
        <f>SUM(I43:Q43,S43)*E43</f>
        <v>0</v>
      </c>
      <c r="X43" s="142"/>
      <c r="Y43" s="949">
        <f>SUM(I43:Q43,S43)*G43</f>
        <v>0</v>
      </c>
      <c r="Z43" s="138"/>
      <c r="AA43" s="77"/>
      <c r="AB43" s="139"/>
    </row>
    <row r="44" spans="1:28" ht="12" customHeight="1" thickBot="1">
      <c r="A44" s="140"/>
      <c r="B44" s="828" t="s">
        <v>570</v>
      </c>
      <c r="C44" s="362" t="s">
        <v>574</v>
      </c>
      <c r="D44" s="362" t="s">
        <v>227</v>
      </c>
      <c r="E44" s="312">
        <v>4</v>
      </c>
      <c r="F44" s="299">
        <v>5</v>
      </c>
      <c r="G44" s="905">
        <f t="shared" si="6"/>
        <v>2.2696000000000001</v>
      </c>
      <c r="H44" s="420">
        <v>83</v>
      </c>
      <c r="I44" s="740"/>
      <c r="J44" s="741"/>
      <c r="K44" s="742"/>
      <c r="L44" s="743"/>
      <c r="M44" s="744"/>
      <c r="N44" s="745"/>
      <c r="O44" s="769"/>
      <c r="P44" s="770"/>
      <c r="Q44" s="748"/>
      <c r="R44" s="721"/>
      <c r="S44" s="960"/>
      <c r="T44" s="141"/>
      <c r="U44" s="931">
        <f t="shared" si="7"/>
        <v>0</v>
      </c>
      <c r="V44" s="142"/>
      <c r="W44" s="942">
        <f>SUM(I44:Q44,S44)*E44</f>
        <v>0</v>
      </c>
      <c r="X44" s="142"/>
      <c r="Y44" s="949">
        <f>SUM(I44:Q44,S44)*G44</f>
        <v>0</v>
      </c>
      <c r="Z44" s="138"/>
      <c r="AA44" s="77"/>
      <c r="AB44" s="139"/>
    </row>
    <row r="45" spans="1:28" ht="12" customHeight="1" thickBot="1">
      <c r="A45" s="140"/>
      <c r="B45" s="828" t="s">
        <v>570</v>
      </c>
      <c r="C45" s="362" t="s">
        <v>575</v>
      </c>
      <c r="D45" s="362" t="s">
        <v>227</v>
      </c>
      <c r="E45" s="312">
        <v>4</v>
      </c>
      <c r="F45" s="299">
        <v>6</v>
      </c>
      <c r="G45" s="905">
        <f t="shared" si="6"/>
        <v>2.7235199999999997</v>
      </c>
      <c r="H45" s="420">
        <v>99</v>
      </c>
      <c r="I45" s="740"/>
      <c r="J45" s="741"/>
      <c r="K45" s="742"/>
      <c r="L45" s="743"/>
      <c r="M45" s="744"/>
      <c r="N45" s="745"/>
      <c r="O45" s="769"/>
      <c r="P45" s="770"/>
      <c r="Q45" s="748"/>
      <c r="R45" s="721"/>
      <c r="S45" s="960"/>
      <c r="T45" s="141"/>
      <c r="U45" s="931">
        <f t="shared" si="7"/>
        <v>0</v>
      </c>
      <c r="V45" s="142"/>
      <c r="W45" s="942">
        <f>SUM(I45:Q45,S45)*E45</f>
        <v>0</v>
      </c>
      <c r="X45" s="142"/>
      <c r="Y45" s="949">
        <f>SUM(I45:Q45,S45)*G45</f>
        <v>0</v>
      </c>
      <c r="Z45" s="138"/>
      <c r="AA45" s="77"/>
      <c r="AB45" s="139"/>
    </row>
    <row r="46" spans="1:28" ht="12" customHeight="1" thickBot="1">
      <c r="A46" s="140"/>
      <c r="B46" s="828" t="s">
        <v>570</v>
      </c>
      <c r="C46" s="362" t="s">
        <v>576</v>
      </c>
      <c r="D46" s="362" t="s">
        <v>41</v>
      </c>
      <c r="E46" s="312">
        <v>4</v>
      </c>
      <c r="F46" s="299">
        <v>8</v>
      </c>
      <c r="G46" s="905">
        <f t="shared" si="6"/>
        <v>3.6313599999999999</v>
      </c>
      <c r="H46" s="420">
        <v>125</v>
      </c>
      <c r="I46" s="740"/>
      <c r="J46" s="741"/>
      <c r="K46" s="742"/>
      <c r="L46" s="743"/>
      <c r="M46" s="744"/>
      <c r="N46" s="745"/>
      <c r="O46" s="769"/>
      <c r="P46" s="770"/>
      <c r="Q46" s="748"/>
      <c r="R46" s="721"/>
      <c r="S46" s="960"/>
      <c r="T46" s="141"/>
      <c r="U46" s="931">
        <f t="shared" si="7"/>
        <v>0</v>
      </c>
      <c r="V46" s="142"/>
      <c r="W46" s="942">
        <f>SUM(I46:Q46,S46)*E46</f>
        <v>0</v>
      </c>
      <c r="X46" s="142"/>
      <c r="Y46" s="949">
        <f>SUM(I46:Q46,S46)*G46</f>
        <v>0</v>
      </c>
      <c r="Z46" s="138"/>
      <c r="AA46" s="77"/>
      <c r="AB46" s="139"/>
    </row>
    <row r="47" spans="1:28" ht="12" customHeight="1" thickBot="1">
      <c r="A47" s="140"/>
      <c r="B47" s="828" t="s">
        <v>570</v>
      </c>
      <c r="C47" s="362" t="s">
        <v>577</v>
      </c>
      <c r="D47" s="362" t="s">
        <v>41</v>
      </c>
      <c r="E47" s="312">
        <v>4</v>
      </c>
      <c r="F47" s="299">
        <v>8</v>
      </c>
      <c r="G47" s="905">
        <f t="shared" si="6"/>
        <v>3.6313599999999999</v>
      </c>
      <c r="H47" s="420">
        <v>128</v>
      </c>
      <c r="I47" s="740"/>
      <c r="J47" s="741"/>
      <c r="K47" s="742"/>
      <c r="L47" s="743"/>
      <c r="M47" s="744"/>
      <c r="N47" s="745"/>
      <c r="O47" s="769"/>
      <c r="P47" s="770"/>
      <c r="Q47" s="748"/>
      <c r="R47" s="721"/>
      <c r="S47" s="960"/>
      <c r="T47" s="141"/>
      <c r="U47" s="931">
        <f t="shared" si="7"/>
        <v>0</v>
      </c>
      <c r="V47" s="142"/>
      <c r="W47" s="942">
        <f>SUM(I47:Q47,S47)*E47</f>
        <v>0</v>
      </c>
      <c r="X47" s="142"/>
      <c r="Y47" s="949">
        <f>SUM(I47:Q47,S47)*G47</f>
        <v>0</v>
      </c>
      <c r="Z47" s="138"/>
      <c r="AA47" s="77"/>
      <c r="AB47" s="139"/>
    </row>
    <row r="48" spans="1:28" ht="12" customHeight="1" thickBot="1">
      <c r="A48" s="140"/>
      <c r="B48" s="828" t="s">
        <v>570</v>
      </c>
      <c r="C48" s="362" t="s">
        <v>578</v>
      </c>
      <c r="D48" s="362" t="s">
        <v>230</v>
      </c>
      <c r="E48" s="312">
        <v>4</v>
      </c>
      <c r="F48" s="299">
        <v>11</v>
      </c>
      <c r="G48" s="905">
        <f t="shared" si="6"/>
        <v>4.9931200000000002</v>
      </c>
      <c r="H48" s="420">
        <v>184</v>
      </c>
      <c r="I48" s="740"/>
      <c r="J48" s="741"/>
      <c r="K48" s="742"/>
      <c r="L48" s="743"/>
      <c r="M48" s="744"/>
      <c r="N48" s="745"/>
      <c r="O48" s="769"/>
      <c r="P48" s="770"/>
      <c r="Q48" s="748"/>
      <c r="R48" s="721"/>
      <c r="S48" s="960"/>
      <c r="T48" s="141"/>
      <c r="U48" s="931">
        <f t="shared" si="7"/>
        <v>0</v>
      </c>
      <c r="V48" s="142"/>
      <c r="W48" s="942">
        <f>SUM(I48:Q48,S48)*E48</f>
        <v>0</v>
      </c>
      <c r="X48" s="142"/>
      <c r="Y48" s="949">
        <f>SUM(I48:Q48,S48)*G48</f>
        <v>0</v>
      </c>
      <c r="Z48" s="138"/>
      <c r="AA48" s="77"/>
      <c r="AB48" s="139"/>
    </row>
    <row r="49" spans="1:28" ht="12" customHeight="1" thickBot="1">
      <c r="A49" s="140"/>
      <c r="B49" s="828" t="s">
        <v>570</v>
      </c>
      <c r="C49" s="362" t="s">
        <v>579</v>
      </c>
      <c r="D49" s="362" t="s">
        <v>230</v>
      </c>
      <c r="E49" s="312">
        <v>4</v>
      </c>
      <c r="F49" s="299">
        <v>11</v>
      </c>
      <c r="G49" s="905">
        <f t="shared" si="6"/>
        <v>4.9931200000000002</v>
      </c>
      <c r="H49" s="420">
        <v>191</v>
      </c>
      <c r="I49" s="740"/>
      <c r="J49" s="741"/>
      <c r="K49" s="742"/>
      <c r="L49" s="743"/>
      <c r="M49" s="744"/>
      <c r="N49" s="745"/>
      <c r="O49" s="769"/>
      <c r="P49" s="770"/>
      <c r="Q49" s="748"/>
      <c r="R49" s="721"/>
      <c r="S49" s="960"/>
      <c r="T49" s="141"/>
      <c r="U49" s="931">
        <f t="shared" si="7"/>
        <v>0</v>
      </c>
      <c r="V49" s="142"/>
      <c r="W49" s="942">
        <f>SUM(I49:Q49,S49)*E49</f>
        <v>0</v>
      </c>
      <c r="X49" s="142"/>
      <c r="Y49" s="949">
        <f>SUM(I49:Q49,S49)*G49</f>
        <v>0</v>
      </c>
      <c r="Z49" s="138"/>
      <c r="AA49" s="77"/>
      <c r="AB49" s="139"/>
    </row>
    <row r="50" spans="1:28" ht="12" customHeight="1" thickBot="1">
      <c r="A50" s="140"/>
      <c r="B50" s="828" t="s">
        <v>570</v>
      </c>
      <c r="C50" s="362" t="s">
        <v>580</v>
      </c>
      <c r="D50" s="362" t="s">
        <v>542</v>
      </c>
      <c r="E50" s="312">
        <v>4</v>
      </c>
      <c r="F50" s="299">
        <v>17</v>
      </c>
      <c r="G50" s="905">
        <f t="shared" si="6"/>
        <v>7.7166399999999999</v>
      </c>
      <c r="H50" s="420">
        <v>293</v>
      </c>
      <c r="I50" s="740"/>
      <c r="J50" s="741"/>
      <c r="K50" s="742"/>
      <c r="L50" s="743"/>
      <c r="M50" s="744"/>
      <c r="N50" s="745"/>
      <c r="O50" s="769"/>
      <c r="P50" s="770"/>
      <c r="Q50" s="748"/>
      <c r="R50" s="721"/>
      <c r="S50" s="960"/>
      <c r="T50" s="141"/>
      <c r="U50" s="931">
        <f t="shared" si="7"/>
        <v>0</v>
      </c>
      <c r="V50" s="142"/>
      <c r="W50" s="942">
        <f>SUM(I50:Q50,S50)*E50</f>
        <v>0</v>
      </c>
      <c r="X50" s="142"/>
      <c r="Y50" s="949">
        <f>SUM(I50:Q50,S50)*G50</f>
        <v>0</v>
      </c>
      <c r="Z50" s="138"/>
      <c r="AA50" s="77"/>
      <c r="AB50" s="139"/>
    </row>
    <row r="51" spans="1:28" ht="12" customHeight="1" thickBot="1">
      <c r="A51" s="140"/>
      <c r="B51" s="829" t="s">
        <v>570</v>
      </c>
      <c r="C51" s="363" t="s">
        <v>581</v>
      </c>
      <c r="D51" s="363" t="s">
        <v>544</v>
      </c>
      <c r="E51" s="313">
        <v>1</v>
      </c>
      <c r="F51" s="295">
        <v>9</v>
      </c>
      <c r="G51" s="906">
        <f t="shared" si="6"/>
        <v>4.08528</v>
      </c>
      <c r="H51" s="420">
        <v>140</v>
      </c>
      <c r="I51" s="749"/>
      <c r="J51" s="750"/>
      <c r="K51" s="751"/>
      <c r="L51" s="752"/>
      <c r="M51" s="753"/>
      <c r="N51" s="754"/>
      <c r="O51" s="771"/>
      <c r="P51" s="772"/>
      <c r="Q51" s="757"/>
      <c r="R51" s="220"/>
      <c r="S51" s="961"/>
      <c r="T51" s="141"/>
      <c r="U51" s="931">
        <f t="shared" si="7"/>
        <v>0</v>
      </c>
      <c r="V51" s="142"/>
      <c r="W51" s="942">
        <f>SUM(I51:Q51,S51)*E51</f>
        <v>0</v>
      </c>
      <c r="X51" s="142"/>
      <c r="Y51" s="949">
        <f>SUM(I51:Q51,S51)*G51</f>
        <v>0</v>
      </c>
      <c r="Z51" s="138"/>
      <c r="AA51" s="77"/>
      <c r="AB51" s="139"/>
    </row>
    <row r="52" spans="1:28" ht="12" customHeight="1" thickBot="1">
      <c r="A52" s="143"/>
      <c r="B52" s="830" t="s">
        <v>377</v>
      </c>
      <c r="C52" s="845" t="s">
        <v>582</v>
      </c>
      <c r="D52" s="845" t="s">
        <v>46</v>
      </c>
      <c r="E52" s="871">
        <f>SUM(E41:E51)</f>
        <v>45</v>
      </c>
      <c r="F52" s="890">
        <f>SUM(F41:F51)</f>
        <v>83</v>
      </c>
      <c r="G52" s="909">
        <f>SUM(G41:G51)</f>
        <v>37.675359999999998</v>
      </c>
      <c r="H52" s="420">
        <v>1376</v>
      </c>
      <c r="I52" s="758"/>
      <c r="J52" s="759"/>
      <c r="K52" s="760"/>
      <c r="L52" s="761"/>
      <c r="M52" s="762"/>
      <c r="N52" s="763"/>
      <c r="O52" s="773"/>
      <c r="P52" s="774"/>
      <c r="Q52" s="766"/>
      <c r="R52" s="218"/>
      <c r="S52" s="962"/>
      <c r="T52" s="141"/>
      <c r="U52" s="932">
        <f t="shared" si="7"/>
        <v>0</v>
      </c>
      <c r="V52" s="142"/>
      <c r="W52" s="943">
        <f>SUM(I52:Q52,S52)*E52</f>
        <v>0</v>
      </c>
      <c r="X52" s="142"/>
      <c r="Y52" s="950">
        <f>SUM(I52:Q52,S52)*G52</f>
        <v>0</v>
      </c>
      <c r="Z52" s="138"/>
      <c r="AA52" s="77"/>
      <c r="AB52" s="139"/>
    </row>
    <row r="53" spans="1:28" ht="12" customHeight="1" thickBot="1">
      <c r="A53" s="144"/>
      <c r="B53" s="297"/>
      <c r="C53" s="846"/>
      <c r="D53" s="297"/>
      <c r="E53" s="297"/>
      <c r="F53" s="297"/>
      <c r="G53" s="294"/>
      <c r="H53" s="918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145"/>
      <c r="U53" s="933"/>
      <c r="V53" s="146"/>
      <c r="W53" s="944"/>
      <c r="X53" s="77"/>
      <c r="Y53" s="951"/>
      <c r="Z53" s="77"/>
      <c r="AA53" s="77"/>
      <c r="AB53" s="139"/>
    </row>
    <row r="54" spans="1:28" ht="12" customHeight="1" thickBot="1">
      <c r="A54" s="147"/>
      <c r="B54" s="827" t="s">
        <v>583</v>
      </c>
      <c r="C54" s="361" t="s">
        <v>584</v>
      </c>
      <c r="D54" s="361" t="s">
        <v>532</v>
      </c>
      <c r="E54" s="311">
        <v>8</v>
      </c>
      <c r="F54" s="290">
        <v>4</v>
      </c>
      <c r="G54" s="904">
        <f t="shared" ref="G54:G64" si="8">0.45392*F54</f>
        <v>1.81568</v>
      </c>
      <c r="H54" s="420">
        <v>61</v>
      </c>
      <c r="I54" s="731"/>
      <c r="J54" s="732"/>
      <c r="K54" s="733"/>
      <c r="L54" s="734"/>
      <c r="M54" s="735"/>
      <c r="N54" s="736"/>
      <c r="O54" s="737"/>
      <c r="P54" s="738"/>
      <c r="Q54" s="739"/>
      <c r="R54" s="219"/>
      <c r="S54" s="959"/>
      <c r="T54" s="141"/>
      <c r="U54" s="931">
        <f t="shared" ref="U54:U65" si="9">SUM(I54:Q54,S54)*H54</f>
        <v>0</v>
      </c>
      <c r="V54" s="142"/>
      <c r="W54" s="941">
        <f>SUM(I54:Q54,S54)*E54</f>
        <v>0</v>
      </c>
      <c r="X54" s="142"/>
      <c r="Y54" s="948">
        <f>SUM(I54:Q54,S54)*G54</f>
        <v>0</v>
      </c>
      <c r="Z54" s="138"/>
      <c r="AA54" s="77"/>
      <c r="AB54" s="139"/>
    </row>
    <row r="55" spans="1:28" ht="12" customHeight="1" thickBot="1">
      <c r="A55" s="140"/>
      <c r="B55" s="828" t="s">
        <v>583</v>
      </c>
      <c r="C55" s="362" t="s">
        <v>585</v>
      </c>
      <c r="D55" s="362" t="s">
        <v>37</v>
      </c>
      <c r="E55" s="312">
        <v>4</v>
      </c>
      <c r="F55" s="299">
        <v>3</v>
      </c>
      <c r="G55" s="905">
        <f t="shared" si="8"/>
        <v>1.3617599999999999</v>
      </c>
      <c r="H55" s="420">
        <v>55</v>
      </c>
      <c r="I55" s="740"/>
      <c r="J55" s="741"/>
      <c r="K55" s="742"/>
      <c r="L55" s="743"/>
      <c r="M55" s="744"/>
      <c r="N55" s="745"/>
      <c r="O55" s="746"/>
      <c r="P55" s="747"/>
      <c r="Q55" s="748"/>
      <c r="R55" s="721"/>
      <c r="S55" s="960"/>
      <c r="T55" s="141"/>
      <c r="U55" s="931">
        <f t="shared" si="9"/>
        <v>0</v>
      </c>
      <c r="V55" s="142"/>
      <c r="W55" s="942">
        <f>SUM(I55:Q55,S55)*E55</f>
        <v>0</v>
      </c>
      <c r="X55" s="142"/>
      <c r="Y55" s="949">
        <f>SUM(I55:Q55,S55)*G55</f>
        <v>0</v>
      </c>
      <c r="Z55" s="138"/>
      <c r="AA55" s="77"/>
      <c r="AB55" s="139"/>
    </row>
    <row r="56" spans="1:28" ht="12" customHeight="1" thickBot="1">
      <c r="A56" s="140"/>
      <c r="B56" s="828" t="s">
        <v>583</v>
      </c>
      <c r="C56" s="362" t="s">
        <v>586</v>
      </c>
      <c r="D56" s="362" t="s">
        <v>37</v>
      </c>
      <c r="E56" s="312">
        <v>4</v>
      </c>
      <c r="F56" s="299">
        <v>4</v>
      </c>
      <c r="G56" s="905">
        <f t="shared" si="8"/>
        <v>1.81568</v>
      </c>
      <c r="H56" s="420">
        <v>60</v>
      </c>
      <c r="I56" s="740"/>
      <c r="J56" s="741"/>
      <c r="K56" s="742"/>
      <c r="L56" s="743"/>
      <c r="M56" s="744"/>
      <c r="N56" s="745"/>
      <c r="O56" s="746"/>
      <c r="P56" s="747"/>
      <c r="Q56" s="748"/>
      <c r="R56" s="721"/>
      <c r="S56" s="960"/>
      <c r="T56" s="141"/>
      <c r="U56" s="931">
        <f t="shared" si="9"/>
        <v>0</v>
      </c>
      <c r="V56" s="142"/>
      <c r="W56" s="942">
        <f>SUM(I56:Q56,S56)*E56</f>
        <v>0</v>
      </c>
      <c r="X56" s="142"/>
      <c r="Y56" s="949">
        <f>SUM(I56:Q56,S56)*G56</f>
        <v>0</v>
      </c>
      <c r="Z56" s="138"/>
      <c r="AA56" s="77"/>
      <c r="AB56" s="139"/>
    </row>
    <row r="57" spans="1:28" ht="12" customHeight="1" thickBot="1">
      <c r="A57" s="140"/>
      <c r="B57" s="828" t="s">
        <v>583</v>
      </c>
      <c r="C57" s="362" t="s">
        <v>587</v>
      </c>
      <c r="D57" s="362" t="s">
        <v>227</v>
      </c>
      <c r="E57" s="312">
        <v>4</v>
      </c>
      <c r="F57" s="299">
        <v>4</v>
      </c>
      <c r="G57" s="905">
        <f t="shared" si="8"/>
        <v>1.81568</v>
      </c>
      <c r="H57" s="420">
        <v>73</v>
      </c>
      <c r="I57" s="740"/>
      <c r="J57" s="741"/>
      <c r="K57" s="742"/>
      <c r="L57" s="743"/>
      <c r="M57" s="744"/>
      <c r="N57" s="745"/>
      <c r="O57" s="746"/>
      <c r="P57" s="747"/>
      <c r="Q57" s="748"/>
      <c r="R57" s="721"/>
      <c r="S57" s="960"/>
      <c r="T57" s="141"/>
      <c r="U57" s="931">
        <f t="shared" si="9"/>
        <v>0</v>
      </c>
      <c r="V57" s="142"/>
      <c r="W57" s="942">
        <f>SUM(I57:Q57,S57)*E57</f>
        <v>0</v>
      </c>
      <c r="X57" s="142"/>
      <c r="Y57" s="949">
        <f>SUM(I57:Q57,S57)*G57</f>
        <v>0</v>
      </c>
      <c r="Z57" s="138"/>
      <c r="AA57" s="77"/>
      <c r="AB57" s="139"/>
    </row>
    <row r="58" spans="1:28" ht="12" customHeight="1" thickBot="1">
      <c r="A58" s="140"/>
      <c r="B58" s="828" t="s">
        <v>583</v>
      </c>
      <c r="C58" s="362" t="s">
        <v>588</v>
      </c>
      <c r="D58" s="362" t="s">
        <v>227</v>
      </c>
      <c r="E58" s="312">
        <v>4</v>
      </c>
      <c r="F58" s="299">
        <v>4</v>
      </c>
      <c r="G58" s="905">
        <f t="shared" si="8"/>
        <v>1.81568</v>
      </c>
      <c r="H58" s="420">
        <v>69</v>
      </c>
      <c r="I58" s="740"/>
      <c r="J58" s="741"/>
      <c r="K58" s="742"/>
      <c r="L58" s="743"/>
      <c r="M58" s="744"/>
      <c r="N58" s="745"/>
      <c r="O58" s="746"/>
      <c r="P58" s="747"/>
      <c r="Q58" s="748"/>
      <c r="R58" s="721"/>
      <c r="S58" s="960"/>
      <c r="T58" s="141"/>
      <c r="U58" s="931">
        <f t="shared" si="9"/>
        <v>0</v>
      </c>
      <c r="V58" s="142"/>
      <c r="W58" s="942">
        <f>SUM(I58:Q58,S58)*E58</f>
        <v>0</v>
      </c>
      <c r="X58" s="142"/>
      <c r="Y58" s="949">
        <f>SUM(I58:Q58,S58)*G58</f>
        <v>0</v>
      </c>
      <c r="Z58" s="138"/>
      <c r="AA58" s="77"/>
      <c r="AB58" s="139"/>
    </row>
    <row r="59" spans="1:28" ht="12" customHeight="1" thickBot="1">
      <c r="A59" s="140"/>
      <c r="B59" s="828" t="s">
        <v>583</v>
      </c>
      <c r="C59" s="362" t="s">
        <v>589</v>
      </c>
      <c r="D59" s="362" t="s">
        <v>41</v>
      </c>
      <c r="E59" s="312">
        <v>4</v>
      </c>
      <c r="F59" s="299">
        <v>6</v>
      </c>
      <c r="G59" s="905">
        <f t="shared" si="8"/>
        <v>2.7235199999999997</v>
      </c>
      <c r="H59" s="420">
        <v>111</v>
      </c>
      <c r="I59" s="740"/>
      <c r="J59" s="741"/>
      <c r="K59" s="742"/>
      <c r="L59" s="743"/>
      <c r="M59" s="744"/>
      <c r="N59" s="745"/>
      <c r="O59" s="746"/>
      <c r="P59" s="747"/>
      <c r="Q59" s="748"/>
      <c r="R59" s="721"/>
      <c r="S59" s="960"/>
      <c r="T59" s="141"/>
      <c r="U59" s="931">
        <f t="shared" si="9"/>
        <v>0</v>
      </c>
      <c r="V59" s="142"/>
      <c r="W59" s="942">
        <f>SUM(I59:Q59,S59)*E59</f>
        <v>0</v>
      </c>
      <c r="X59" s="142"/>
      <c r="Y59" s="949">
        <f>SUM(I59:Q59,S59)*G59</f>
        <v>0</v>
      </c>
      <c r="Z59" s="138"/>
      <c r="AA59" s="77"/>
      <c r="AB59" s="139"/>
    </row>
    <row r="60" spans="1:28" ht="12" customHeight="1" thickBot="1">
      <c r="A60" s="140"/>
      <c r="B60" s="828" t="s">
        <v>583</v>
      </c>
      <c r="C60" s="362" t="s">
        <v>590</v>
      </c>
      <c r="D60" s="362" t="s">
        <v>41</v>
      </c>
      <c r="E60" s="312">
        <v>4</v>
      </c>
      <c r="F60" s="299">
        <v>6</v>
      </c>
      <c r="G60" s="905">
        <f t="shared" si="8"/>
        <v>2.7235199999999997</v>
      </c>
      <c r="H60" s="420">
        <v>101</v>
      </c>
      <c r="I60" s="740"/>
      <c r="J60" s="741"/>
      <c r="K60" s="742"/>
      <c r="L60" s="743"/>
      <c r="M60" s="744"/>
      <c r="N60" s="745"/>
      <c r="O60" s="746"/>
      <c r="P60" s="747"/>
      <c r="Q60" s="748"/>
      <c r="R60" s="721"/>
      <c r="S60" s="960"/>
      <c r="T60" s="141"/>
      <c r="U60" s="931">
        <f t="shared" si="9"/>
        <v>0</v>
      </c>
      <c r="V60" s="142"/>
      <c r="W60" s="942">
        <f>SUM(I60:Q60,S60)*E60</f>
        <v>0</v>
      </c>
      <c r="X60" s="142"/>
      <c r="Y60" s="949">
        <f>SUM(I60:Q60,S60)*G60</f>
        <v>0</v>
      </c>
      <c r="Z60" s="138"/>
      <c r="AA60" s="77"/>
      <c r="AB60" s="139"/>
    </row>
    <row r="61" spans="1:28" ht="12" customHeight="1" thickBot="1">
      <c r="A61" s="140"/>
      <c r="B61" s="828" t="s">
        <v>583</v>
      </c>
      <c r="C61" s="362" t="s">
        <v>591</v>
      </c>
      <c r="D61" s="362" t="s">
        <v>230</v>
      </c>
      <c r="E61" s="312">
        <v>4</v>
      </c>
      <c r="F61" s="299">
        <v>8</v>
      </c>
      <c r="G61" s="905">
        <f t="shared" si="8"/>
        <v>3.6313599999999999</v>
      </c>
      <c r="H61" s="420">
        <v>140</v>
      </c>
      <c r="I61" s="740"/>
      <c r="J61" s="741"/>
      <c r="K61" s="742"/>
      <c r="L61" s="743"/>
      <c r="M61" s="744"/>
      <c r="N61" s="745"/>
      <c r="O61" s="746"/>
      <c r="P61" s="747"/>
      <c r="Q61" s="748"/>
      <c r="R61" s="721"/>
      <c r="S61" s="960"/>
      <c r="T61" s="141"/>
      <c r="U61" s="931">
        <f t="shared" si="9"/>
        <v>0</v>
      </c>
      <c r="V61" s="142"/>
      <c r="W61" s="942">
        <f>SUM(I61:Q61,S61)*E61</f>
        <v>0</v>
      </c>
      <c r="X61" s="142"/>
      <c r="Y61" s="949">
        <f>SUM(I61:Q61,S61)*G61</f>
        <v>0</v>
      </c>
      <c r="Z61" s="138"/>
      <c r="AA61" s="77"/>
      <c r="AB61" s="139"/>
    </row>
    <row r="62" spans="1:28" ht="12" customHeight="1" thickBot="1">
      <c r="A62" s="140"/>
      <c r="B62" s="828" t="s">
        <v>583</v>
      </c>
      <c r="C62" s="362" t="s">
        <v>592</v>
      </c>
      <c r="D62" s="362" t="s">
        <v>230</v>
      </c>
      <c r="E62" s="312">
        <v>4</v>
      </c>
      <c r="F62" s="299">
        <v>8</v>
      </c>
      <c r="G62" s="905">
        <f t="shared" si="8"/>
        <v>3.6313599999999999</v>
      </c>
      <c r="H62" s="420">
        <v>140</v>
      </c>
      <c r="I62" s="740"/>
      <c r="J62" s="741"/>
      <c r="K62" s="742"/>
      <c r="L62" s="743"/>
      <c r="M62" s="744"/>
      <c r="N62" s="745"/>
      <c r="O62" s="746"/>
      <c r="P62" s="747"/>
      <c r="Q62" s="748"/>
      <c r="R62" s="721"/>
      <c r="S62" s="960"/>
      <c r="T62" s="141"/>
      <c r="U62" s="931">
        <f t="shared" si="9"/>
        <v>0</v>
      </c>
      <c r="V62" s="142"/>
      <c r="W62" s="942">
        <f>SUM(I62:Q62,S62)*E62</f>
        <v>0</v>
      </c>
      <c r="X62" s="142"/>
      <c r="Y62" s="949">
        <f>SUM(I62:Q62,S62)*G62</f>
        <v>0</v>
      </c>
      <c r="Z62" s="138"/>
      <c r="AA62" s="77"/>
      <c r="AB62" s="139"/>
    </row>
    <row r="63" spans="1:28" ht="12" customHeight="1" thickBot="1">
      <c r="A63" s="140"/>
      <c r="B63" s="828" t="s">
        <v>583</v>
      </c>
      <c r="C63" s="362" t="s">
        <v>593</v>
      </c>
      <c r="D63" s="362" t="s">
        <v>542</v>
      </c>
      <c r="E63" s="312">
        <v>4</v>
      </c>
      <c r="F63" s="299">
        <v>12</v>
      </c>
      <c r="G63" s="905">
        <f t="shared" si="8"/>
        <v>5.4470399999999994</v>
      </c>
      <c r="H63" s="420">
        <v>205</v>
      </c>
      <c r="I63" s="740"/>
      <c r="J63" s="741"/>
      <c r="K63" s="742"/>
      <c r="L63" s="743"/>
      <c r="M63" s="744"/>
      <c r="N63" s="745"/>
      <c r="O63" s="746"/>
      <c r="P63" s="747"/>
      <c r="Q63" s="748"/>
      <c r="R63" s="721"/>
      <c r="S63" s="960"/>
      <c r="T63" s="141"/>
      <c r="U63" s="931">
        <f t="shared" si="9"/>
        <v>0</v>
      </c>
      <c r="V63" s="142"/>
      <c r="W63" s="942">
        <f>SUM(I63:Q63,S63)*E63</f>
        <v>0</v>
      </c>
      <c r="X63" s="142"/>
      <c r="Y63" s="949">
        <f>SUM(I63:Q63,S63)*G63</f>
        <v>0</v>
      </c>
      <c r="Z63" s="138"/>
      <c r="AA63" s="77"/>
      <c r="AB63" s="139"/>
    </row>
    <row r="64" spans="1:28" ht="12" customHeight="1" thickBot="1">
      <c r="A64" s="140"/>
      <c r="B64" s="829" t="s">
        <v>583</v>
      </c>
      <c r="C64" s="363" t="s">
        <v>594</v>
      </c>
      <c r="D64" s="363" t="s">
        <v>544</v>
      </c>
      <c r="E64" s="313">
        <v>1</v>
      </c>
      <c r="F64" s="295">
        <v>6</v>
      </c>
      <c r="G64" s="906">
        <f t="shared" si="8"/>
        <v>2.7235199999999997</v>
      </c>
      <c r="H64" s="420">
        <v>100</v>
      </c>
      <c r="I64" s="749"/>
      <c r="J64" s="750"/>
      <c r="K64" s="751"/>
      <c r="L64" s="752"/>
      <c r="M64" s="753"/>
      <c r="N64" s="754"/>
      <c r="O64" s="755"/>
      <c r="P64" s="756"/>
      <c r="Q64" s="757"/>
      <c r="R64" s="220"/>
      <c r="S64" s="961"/>
      <c r="T64" s="141"/>
      <c r="U64" s="931">
        <f t="shared" si="9"/>
        <v>0</v>
      </c>
      <c r="V64" s="142"/>
      <c r="W64" s="942">
        <f>SUM(I64:Q64,S64)*E64</f>
        <v>0</v>
      </c>
      <c r="X64" s="142"/>
      <c r="Y64" s="949">
        <f>SUM(I64:Q64,S64)*G64</f>
        <v>0</v>
      </c>
      <c r="Z64" s="138"/>
      <c r="AA64" s="77"/>
      <c r="AB64" s="139"/>
    </row>
    <row r="65" spans="1:28" ht="12" customHeight="1" thickBot="1">
      <c r="A65" s="143"/>
      <c r="B65" s="830" t="s">
        <v>595</v>
      </c>
      <c r="C65" s="845" t="s">
        <v>596</v>
      </c>
      <c r="D65" s="845" t="s">
        <v>46</v>
      </c>
      <c r="E65" s="871">
        <f>SUM(E54:E64)</f>
        <v>45</v>
      </c>
      <c r="F65" s="890">
        <f>SUM(F54:F64)</f>
        <v>65</v>
      </c>
      <c r="G65" s="909">
        <f>SUM(G54:G64)</f>
        <v>29.504800000000003</v>
      </c>
      <c r="H65" s="420">
        <v>1116</v>
      </c>
      <c r="I65" s="758"/>
      <c r="J65" s="759"/>
      <c r="K65" s="760"/>
      <c r="L65" s="761"/>
      <c r="M65" s="762"/>
      <c r="N65" s="763"/>
      <c r="O65" s="764"/>
      <c r="P65" s="765"/>
      <c r="Q65" s="766"/>
      <c r="R65" s="218"/>
      <c r="S65" s="962"/>
      <c r="T65" s="141"/>
      <c r="U65" s="932">
        <f t="shared" si="9"/>
        <v>0</v>
      </c>
      <c r="V65" s="142"/>
      <c r="W65" s="943">
        <f>SUM(I65:Q65,S65)*E65</f>
        <v>0</v>
      </c>
      <c r="X65" s="142"/>
      <c r="Y65" s="950">
        <f>SUM(I65:Q65,S65)*G65</f>
        <v>0</v>
      </c>
      <c r="Z65" s="138"/>
      <c r="AA65" s="77"/>
      <c r="AB65" s="139"/>
    </row>
    <row r="66" spans="1:28" ht="12" customHeight="1" thickBot="1">
      <c r="A66" s="144"/>
      <c r="B66" s="831"/>
      <c r="C66" s="831"/>
      <c r="D66" s="831"/>
      <c r="E66" s="289"/>
      <c r="F66" s="831"/>
      <c r="G66" s="910"/>
      <c r="H66" s="919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145"/>
      <c r="U66" s="933"/>
      <c r="V66" s="146"/>
      <c r="W66" s="944"/>
      <c r="X66" s="77"/>
      <c r="Y66" s="951"/>
      <c r="Z66" s="77"/>
      <c r="AA66" s="77"/>
      <c r="AB66" s="139"/>
    </row>
    <row r="67" spans="1:28" ht="12" customHeight="1" thickBot="1">
      <c r="A67" s="147"/>
      <c r="B67" s="827" t="s">
        <v>597</v>
      </c>
      <c r="C67" s="361" t="s">
        <v>598</v>
      </c>
      <c r="D67" s="361" t="s">
        <v>532</v>
      </c>
      <c r="E67" s="311">
        <v>8</v>
      </c>
      <c r="F67" s="290">
        <v>8</v>
      </c>
      <c r="G67" s="904">
        <f t="shared" ref="G67:G77" si="10">0.45392*F67</f>
        <v>3.6313599999999999</v>
      </c>
      <c r="H67" s="420">
        <v>117</v>
      </c>
      <c r="I67" s="731"/>
      <c r="J67" s="732"/>
      <c r="K67" s="733"/>
      <c r="L67" s="734"/>
      <c r="M67" s="735"/>
      <c r="N67" s="736"/>
      <c r="O67" s="737"/>
      <c r="P67" s="738"/>
      <c r="Q67" s="739"/>
      <c r="R67" s="219"/>
      <c r="S67" s="959"/>
      <c r="T67" s="141"/>
      <c r="U67" s="931">
        <f t="shared" ref="U67:U78" si="11">SUM(I67:Q67,S67)*H67</f>
        <v>0</v>
      </c>
      <c r="V67" s="142"/>
      <c r="W67" s="941">
        <f>SUM(I67:Q67,S67)*E67</f>
        <v>0</v>
      </c>
      <c r="X67" s="142"/>
      <c r="Y67" s="948">
        <f>SUM(I67:Q67,S67)*G67</f>
        <v>0</v>
      </c>
      <c r="Z67" s="138"/>
      <c r="AA67" s="77"/>
      <c r="AB67" s="139"/>
    </row>
    <row r="68" spans="1:28" ht="12" customHeight="1" thickBot="1">
      <c r="A68" s="140"/>
      <c r="B68" s="828" t="s">
        <v>597</v>
      </c>
      <c r="C68" s="362" t="s">
        <v>599</v>
      </c>
      <c r="D68" s="362" t="s">
        <v>37</v>
      </c>
      <c r="E68" s="312">
        <v>4</v>
      </c>
      <c r="F68" s="299">
        <v>8</v>
      </c>
      <c r="G68" s="905">
        <f t="shared" si="10"/>
        <v>3.6313599999999999</v>
      </c>
      <c r="H68" s="420">
        <v>113</v>
      </c>
      <c r="I68" s="740"/>
      <c r="J68" s="741"/>
      <c r="K68" s="742"/>
      <c r="L68" s="743"/>
      <c r="M68" s="744"/>
      <c r="N68" s="745"/>
      <c r="O68" s="746"/>
      <c r="P68" s="747"/>
      <c r="Q68" s="748"/>
      <c r="R68" s="721"/>
      <c r="S68" s="960"/>
      <c r="T68" s="141"/>
      <c r="U68" s="931">
        <f t="shared" si="11"/>
        <v>0</v>
      </c>
      <c r="V68" s="142"/>
      <c r="W68" s="942">
        <f>SUM(I68:Q68,S68)*E68</f>
        <v>0</v>
      </c>
      <c r="X68" s="142"/>
      <c r="Y68" s="949">
        <f>SUM(I68:Q68,S68)*G68</f>
        <v>0</v>
      </c>
      <c r="Z68" s="138"/>
      <c r="AA68" s="77"/>
      <c r="AB68" s="139"/>
    </row>
    <row r="69" spans="1:28" ht="12" customHeight="1" thickBot="1">
      <c r="A69" s="140"/>
      <c r="B69" s="828" t="s">
        <v>597</v>
      </c>
      <c r="C69" s="362" t="s">
        <v>600</v>
      </c>
      <c r="D69" s="362" t="s">
        <v>37</v>
      </c>
      <c r="E69" s="312">
        <v>4</v>
      </c>
      <c r="F69" s="299">
        <v>7</v>
      </c>
      <c r="G69" s="905">
        <f t="shared" si="10"/>
        <v>3.1774399999999998</v>
      </c>
      <c r="H69" s="420">
        <v>123</v>
      </c>
      <c r="I69" s="740"/>
      <c r="J69" s="741"/>
      <c r="K69" s="742"/>
      <c r="L69" s="743"/>
      <c r="M69" s="744"/>
      <c r="N69" s="745"/>
      <c r="O69" s="746"/>
      <c r="P69" s="747"/>
      <c r="Q69" s="748"/>
      <c r="R69" s="721"/>
      <c r="S69" s="960"/>
      <c r="T69" s="141"/>
      <c r="U69" s="931">
        <f t="shared" si="11"/>
        <v>0</v>
      </c>
      <c r="V69" s="142"/>
      <c r="W69" s="942">
        <f>SUM(I69:Q69,S69)*E69</f>
        <v>0</v>
      </c>
      <c r="X69" s="142"/>
      <c r="Y69" s="949">
        <f>SUM(I69:Q69,S69)*G69</f>
        <v>0</v>
      </c>
      <c r="Z69" s="138"/>
      <c r="AA69" s="77"/>
      <c r="AB69" s="139"/>
    </row>
    <row r="70" spans="1:28" ht="12" customHeight="1" thickBot="1">
      <c r="A70" s="140"/>
      <c r="B70" s="828" t="s">
        <v>597</v>
      </c>
      <c r="C70" s="362" t="s">
        <v>601</v>
      </c>
      <c r="D70" s="362" t="s">
        <v>227</v>
      </c>
      <c r="E70" s="312">
        <v>4</v>
      </c>
      <c r="F70" s="299">
        <v>7</v>
      </c>
      <c r="G70" s="905">
        <f t="shared" si="10"/>
        <v>3.1774399999999998</v>
      </c>
      <c r="H70" s="420">
        <v>125</v>
      </c>
      <c r="I70" s="740"/>
      <c r="J70" s="741"/>
      <c r="K70" s="742"/>
      <c r="L70" s="743"/>
      <c r="M70" s="744"/>
      <c r="N70" s="745"/>
      <c r="O70" s="746"/>
      <c r="P70" s="747"/>
      <c r="Q70" s="748"/>
      <c r="R70" s="721"/>
      <c r="S70" s="960"/>
      <c r="T70" s="141"/>
      <c r="U70" s="931">
        <f t="shared" si="11"/>
        <v>0</v>
      </c>
      <c r="V70" s="142"/>
      <c r="W70" s="942">
        <f>SUM(I70:Q70,S70)*E70</f>
        <v>0</v>
      </c>
      <c r="X70" s="142"/>
      <c r="Y70" s="949">
        <f>SUM(I70:Q70,S70)*G70</f>
        <v>0</v>
      </c>
      <c r="Z70" s="138"/>
      <c r="AA70" s="77"/>
      <c r="AB70" s="139"/>
    </row>
    <row r="71" spans="1:28" ht="12" customHeight="1" thickBot="1">
      <c r="A71" s="140"/>
      <c r="B71" s="828" t="s">
        <v>597</v>
      </c>
      <c r="C71" s="362" t="s">
        <v>602</v>
      </c>
      <c r="D71" s="362" t="s">
        <v>227</v>
      </c>
      <c r="E71" s="312">
        <v>4</v>
      </c>
      <c r="F71" s="299">
        <v>8</v>
      </c>
      <c r="G71" s="905">
        <f t="shared" si="10"/>
        <v>3.6313599999999999</v>
      </c>
      <c r="H71" s="420">
        <v>135</v>
      </c>
      <c r="I71" s="740"/>
      <c r="J71" s="741"/>
      <c r="K71" s="742"/>
      <c r="L71" s="743"/>
      <c r="M71" s="744"/>
      <c r="N71" s="745"/>
      <c r="O71" s="746"/>
      <c r="P71" s="747"/>
      <c r="Q71" s="748"/>
      <c r="R71" s="721"/>
      <c r="S71" s="960"/>
      <c r="T71" s="141"/>
      <c r="U71" s="931">
        <f t="shared" si="11"/>
        <v>0</v>
      </c>
      <c r="V71" s="142"/>
      <c r="W71" s="942">
        <f>SUM(I71:Q71,S71)*E71</f>
        <v>0</v>
      </c>
      <c r="X71" s="142"/>
      <c r="Y71" s="949">
        <f>SUM(I71:Q71,S71)*G71</f>
        <v>0</v>
      </c>
      <c r="Z71" s="138"/>
      <c r="AA71" s="77"/>
      <c r="AB71" s="139"/>
    </row>
    <row r="72" spans="1:28" ht="12" customHeight="1" thickBot="1">
      <c r="A72" s="140"/>
      <c r="B72" s="828" t="s">
        <v>597</v>
      </c>
      <c r="C72" s="362" t="s">
        <v>603</v>
      </c>
      <c r="D72" s="362" t="s">
        <v>41</v>
      </c>
      <c r="E72" s="312">
        <v>4</v>
      </c>
      <c r="F72" s="299">
        <v>9</v>
      </c>
      <c r="G72" s="905">
        <f t="shared" si="10"/>
        <v>4.08528</v>
      </c>
      <c r="H72" s="420">
        <v>145</v>
      </c>
      <c r="I72" s="740"/>
      <c r="J72" s="741"/>
      <c r="K72" s="742"/>
      <c r="L72" s="743"/>
      <c r="M72" s="744"/>
      <c r="N72" s="745"/>
      <c r="O72" s="746"/>
      <c r="P72" s="747"/>
      <c r="Q72" s="748"/>
      <c r="R72" s="721"/>
      <c r="S72" s="960"/>
      <c r="T72" s="141"/>
      <c r="U72" s="931">
        <f t="shared" si="11"/>
        <v>0</v>
      </c>
      <c r="V72" s="142"/>
      <c r="W72" s="942">
        <f>SUM(I72:Q72,S72)*E72</f>
        <v>0</v>
      </c>
      <c r="X72" s="142"/>
      <c r="Y72" s="949">
        <f>SUM(I72:Q72,S72)*G72</f>
        <v>0</v>
      </c>
      <c r="Z72" s="138"/>
      <c r="AA72" s="77"/>
      <c r="AB72" s="139"/>
    </row>
    <row r="73" spans="1:28" ht="12" customHeight="1" thickBot="1">
      <c r="A73" s="140"/>
      <c r="B73" s="828" t="s">
        <v>597</v>
      </c>
      <c r="C73" s="362" t="s">
        <v>604</v>
      </c>
      <c r="D73" s="362" t="s">
        <v>41</v>
      </c>
      <c r="E73" s="312">
        <v>4</v>
      </c>
      <c r="F73" s="299">
        <v>11</v>
      </c>
      <c r="G73" s="905">
        <f t="shared" si="10"/>
        <v>4.9931200000000002</v>
      </c>
      <c r="H73" s="420">
        <v>177</v>
      </c>
      <c r="I73" s="740"/>
      <c r="J73" s="741"/>
      <c r="K73" s="742"/>
      <c r="L73" s="743"/>
      <c r="M73" s="744"/>
      <c r="N73" s="745"/>
      <c r="O73" s="746"/>
      <c r="P73" s="747"/>
      <c r="Q73" s="748"/>
      <c r="R73" s="721"/>
      <c r="S73" s="960"/>
      <c r="T73" s="141"/>
      <c r="U73" s="931">
        <f t="shared" si="11"/>
        <v>0</v>
      </c>
      <c r="V73" s="142"/>
      <c r="W73" s="942">
        <f>SUM(I73:Q73,S73)*E73</f>
        <v>0</v>
      </c>
      <c r="X73" s="142"/>
      <c r="Y73" s="949">
        <f>SUM(I73:Q73,S73)*G73</f>
        <v>0</v>
      </c>
      <c r="Z73" s="138"/>
      <c r="AA73" s="77"/>
      <c r="AB73" s="139"/>
    </row>
    <row r="74" spans="1:28" ht="12" customHeight="1" thickBot="1">
      <c r="A74" s="140"/>
      <c r="B74" s="828" t="s">
        <v>597</v>
      </c>
      <c r="C74" s="362" t="s">
        <v>605</v>
      </c>
      <c r="D74" s="362" t="s">
        <v>230</v>
      </c>
      <c r="E74" s="312">
        <v>4</v>
      </c>
      <c r="F74" s="299">
        <v>15</v>
      </c>
      <c r="G74" s="905">
        <f t="shared" si="10"/>
        <v>6.8087999999999997</v>
      </c>
      <c r="H74" s="420">
        <v>241</v>
      </c>
      <c r="I74" s="740"/>
      <c r="J74" s="741"/>
      <c r="K74" s="742"/>
      <c r="L74" s="743"/>
      <c r="M74" s="744"/>
      <c r="N74" s="745"/>
      <c r="O74" s="746"/>
      <c r="P74" s="747"/>
      <c r="Q74" s="748"/>
      <c r="R74" s="721"/>
      <c r="S74" s="960"/>
      <c r="T74" s="141"/>
      <c r="U74" s="931">
        <f t="shared" si="11"/>
        <v>0</v>
      </c>
      <c r="V74" s="142"/>
      <c r="W74" s="942">
        <f>SUM(I74:Q74,S74)*E74</f>
        <v>0</v>
      </c>
      <c r="X74" s="142"/>
      <c r="Y74" s="949">
        <f>SUM(I74:Q74,S74)*G74</f>
        <v>0</v>
      </c>
      <c r="Z74" s="138"/>
      <c r="AA74" s="77"/>
      <c r="AB74" s="139"/>
    </row>
    <row r="75" spans="1:28" ht="12" customHeight="1" thickBot="1">
      <c r="A75" s="140"/>
      <c r="B75" s="828" t="s">
        <v>597</v>
      </c>
      <c r="C75" s="362" t="s">
        <v>606</v>
      </c>
      <c r="D75" s="362" t="s">
        <v>230</v>
      </c>
      <c r="E75" s="312">
        <v>4</v>
      </c>
      <c r="F75" s="299">
        <v>15</v>
      </c>
      <c r="G75" s="905">
        <f t="shared" si="10"/>
        <v>6.8087999999999997</v>
      </c>
      <c r="H75" s="420">
        <v>259</v>
      </c>
      <c r="I75" s="740"/>
      <c r="J75" s="741"/>
      <c r="K75" s="742"/>
      <c r="L75" s="743"/>
      <c r="M75" s="744"/>
      <c r="N75" s="745"/>
      <c r="O75" s="746"/>
      <c r="P75" s="747"/>
      <c r="Q75" s="748"/>
      <c r="R75" s="721"/>
      <c r="S75" s="960"/>
      <c r="T75" s="141"/>
      <c r="U75" s="931">
        <f t="shared" si="11"/>
        <v>0</v>
      </c>
      <c r="V75" s="142"/>
      <c r="W75" s="942">
        <f>SUM(I75:Q75,S75)*E75</f>
        <v>0</v>
      </c>
      <c r="X75" s="142"/>
      <c r="Y75" s="949">
        <f>SUM(I75:Q75,S75)*G75</f>
        <v>0</v>
      </c>
      <c r="Z75" s="138"/>
      <c r="AA75" s="77"/>
      <c r="AB75" s="139"/>
    </row>
    <row r="76" spans="1:28" ht="12" customHeight="1" thickBot="1">
      <c r="A76" s="140"/>
      <c r="B76" s="828" t="s">
        <v>597</v>
      </c>
      <c r="C76" s="362" t="s">
        <v>607</v>
      </c>
      <c r="D76" s="362" t="s">
        <v>542</v>
      </c>
      <c r="E76" s="312">
        <v>4</v>
      </c>
      <c r="F76" s="299">
        <v>24</v>
      </c>
      <c r="G76" s="905">
        <f t="shared" si="10"/>
        <v>10.894079999999999</v>
      </c>
      <c r="H76" s="420">
        <v>400</v>
      </c>
      <c r="I76" s="740"/>
      <c r="J76" s="741"/>
      <c r="K76" s="742"/>
      <c r="L76" s="743"/>
      <c r="M76" s="744"/>
      <c r="N76" s="745"/>
      <c r="O76" s="746"/>
      <c r="P76" s="747"/>
      <c r="Q76" s="748"/>
      <c r="R76" s="721"/>
      <c r="S76" s="960"/>
      <c r="T76" s="141"/>
      <c r="U76" s="931">
        <f t="shared" si="11"/>
        <v>0</v>
      </c>
      <c r="V76" s="142"/>
      <c r="W76" s="942">
        <f>SUM(I76:Q76,S76)*E76</f>
        <v>0</v>
      </c>
      <c r="X76" s="142"/>
      <c r="Y76" s="949">
        <f>SUM(I76:Q76,S76)*G76</f>
        <v>0</v>
      </c>
      <c r="Z76" s="138"/>
      <c r="AA76" s="77"/>
      <c r="AB76" s="139"/>
    </row>
    <row r="77" spans="1:28" ht="12" customHeight="1" thickBot="1">
      <c r="A77" s="140"/>
      <c r="B77" s="829" t="s">
        <v>597</v>
      </c>
      <c r="C77" s="363" t="s">
        <v>608</v>
      </c>
      <c r="D77" s="363" t="s">
        <v>544</v>
      </c>
      <c r="E77" s="313">
        <v>1</v>
      </c>
      <c r="F77" s="295">
        <v>13</v>
      </c>
      <c r="G77" s="906">
        <f t="shared" si="10"/>
        <v>5.9009599999999995</v>
      </c>
      <c r="H77" s="420">
        <v>223</v>
      </c>
      <c r="I77" s="749"/>
      <c r="J77" s="750"/>
      <c r="K77" s="751"/>
      <c r="L77" s="752"/>
      <c r="M77" s="753"/>
      <c r="N77" s="754"/>
      <c r="O77" s="755"/>
      <c r="P77" s="756"/>
      <c r="Q77" s="757"/>
      <c r="R77" s="220"/>
      <c r="S77" s="961"/>
      <c r="T77" s="141"/>
      <c r="U77" s="931">
        <f t="shared" si="11"/>
        <v>0</v>
      </c>
      <c r="V77" s="142"/>
      <c r="W77" s="942">
        <f>SUM(I77:Q77,S77)*E77</f>
        <v>0</v>
      </c>
      <c r="X77" s="142"/>
      <c r="Y77" s="949">
        <f>SUM(I77:Q77,S77)*G77</f>
        <v>0</v>
      </c>
      <c r="Z77" s="138"/>
      <c r="AA77" s="77"/>
      <c r="AB77" s="139"/>
    </row>
    <row r="78" spans="1:28" ht="12" customHeight="1" thickBot="1">
      <c r="A78" s="143"/>
      <c r="B78" s="830" t="s">
        <v>609</v>
      </c>
      <c r="C78" s="845" t="s">
        <v>610</v>
      </c>
      <c r="D78" s="845" t="s">
        <v>46</v>
      </c>
      <c r="E78" s="871">
        <f>SUM(E67:E77)</f>
        <v>45</v>
      </c>
      <c r="F78" s="871">
        <f>SUM(F67:F77)</f>
        <v>125</v>
      </c>
      <c r="G78" s="907">
        <f>SUM(G67:G77)</f>
        <v>56.739999999999995</v>
      </c>
      <c r="H78" s="420">
        <v>2059</v>
      </c>
      <c r="I78" s="758"/>
      <c r="J78" s="759"/>
      <c r="K78" s="760"/>
      <c r="L78" s="761"/>
      <c r="M78" s="762"/>
      <c r="N78" s="763"/>
      <c r="O78" s="764"/>
      <c r="P78" s="765"/>
      <c r="Q78" s="766"/>
      <c r="R78" s="218"/>
      <c r="S78" s="962"/>
      <c r="T78" s="141"/>
      <c r="U78" s="932">
        <f t="shared" si="11"/>
        <v>0</v>
      </c>
      <c r="V78" s="142"/>
      <c r="W78" s="943">
        <f>SUM(I78:Q78,S78)*E78</f>
        <v>0</v>
      </c>
      <c r="X78" s="142"/>
      <c r="Y78" s="950">
        <f>SUM(I78:Q78,S78)*G78</f>
        <v>0</v>
      </c>
      <c r="Z78" s="138"/>
      <c r="AA78" s="77"/>
      <c r="AB78" s="139"/>
    </row>
    <row r="79" spans="1:28" ht="12" customHeight="1" thickBot="1">
      <c r="A79" s="144"/>
      <c r="B79" s="831"/>
      <c r="C79" s="831"/>
      <c r="D79" s="831"/>
      <c r="E79" s="289"/>
      <c r="F79" s="831"/>
      <c r="G79" s="910"/>
      <c r="H79" s="919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145"/>
      <c r="U79" s="933"/>
      <c r="V79" s="146"/>
      <c r="W79" s="944"/>
      <c r="X79" s="77"/>
      <c r="Y79" s="951"/>
      <c r="Z79" s="77"/>
      <c r="AA79" s="77"/>
      <c r="AB79" s="139"/>
    </row>
    <row r="80" spans="1:28" ht="12" customHeight="1" thickBot="1">
      <c r="A80" s="147"/>
      <c r="B80" s="827" t="s">
        <v>611</v>
      </c>
      <c r="C80" s="361" t="s">
        <v>612</v>
      </c>
      <c r="D80" s="361" t="s">
        <v>532</v>
      </c>
      <c r="E80" s="311">
        <v>8</v>
      </c>
      <c r="F80" s="290">
        <v>3</v>
      </c>
      <c r="G80" s="904">
        <f t="shared" ref="G80:G90" si="12">0.45392*F80</f>
        <v>1.3617599999999999</v>
      </c>
      <c r="H80" s="420">
        <v>49</v>
      </c>
      <c r="I80" s="731"/>
      <c r="J80" s="732"/>
      <c r="K80" s="733"/>
      <c r="L80" s="734"/>
      <c r="M80" s="735"/>
      <c r="N80" s="736"/>
      <c r="O80" s="737"/>
      <c r="P80" s="738"/>
      <c r="Q80" s="739"/>
      <c r="R80" s="219"/>
      <c r="S80" s="959"/>
      <c r="T80" s="141"/>
      <c r="U80" s="931">
        <f t="shared" ref="U80:U91" si="13">SUM(I80:Q80,S80)*H80</f>
        <v>0</v>
      </c>
      <c r="V80" s="142"/>
      <c r="W80" s="941">
        <f>SUM(I80:Q80,S80)*E80</f>
        <v>0</v>
      </c>
      <c r="X80" s="142"/>
      <c r="Y80" s="948">
        <f>SUM(I80:Q80,S80)*G80</f>
        <v>0</v>
      </c>
      <c r="Z80" s="138"/>
      <c r="AA80" s="77"/>
      <c r="AB80" s="139"/>
    </row>
    <row r="81" spans="1:28" ht="12" customHeight="1" thickBot="1">
      <c r="A81" s="140"/>
      <c r="B81" s="828" t="s">
        <v>611</v>
      </c>
      <c r="C81" s="362" t="s">
        <v>613</v>
      </c>
      <c r="D81" s="362" t="s">
        <v>37</v>
      </c>
      <c r="E81" s="312">
        <v>4</v>
      </c>
      <c r="F81" s="299">
        <v>3</v>
      </c>
      <c r="G81" s="905">
        <f t="shared" si="12"/>
        <v>1.3617599999999999</v>
      </c>
      <c r="H81" s="420">
        <v>56</v>
      </c>
      <c r="I81" s="740"/>
      <c r="J81" s="741"/>
      <c r="K81" s="742"/>
      <c r="L81" s="743"/>
      <c r="M81" s="744"/>
      <c r="N81" s="745"/>
      <c r="O81" s="746"/>
      <c r="P81" s="747"/>
      <c r="Q81" s="748"/>
      <c r="R81" s="721"/>
      <c r="S81" s="960"/>
      <c r="T81" s="141"/>
      <c r="U81" s="931">
        <f t="shared" si="13"/>
        <v>0</v>
      </c>
      <c r="V81" s="142"/>
      <c r="W81" s="942">
        <f>SUM(I81:Q81,S81)*E81</f>
        <v>0</v>
      </c>
      <c r="X81" s="142"/>
      <c r="Y81" s="949">
        <f>SUM(I81:Q81,S81)*G81</f>
        <v>0</v>
      </c>
      <c r="Z81" s="138"/>
      <c r="AA81" s="77"/>
      <c r="AB81" s="139"/>
    </row>
    <row r="82" spans="1:28" ht="12" customHeight="1" thickBot="1">
      <c r="A82" s="140"/>
      <c r="B82" s="828" t="s">
        <v>611</v>
      </c>
      <c r="C82" s="362" t="s">
        <v>614</v>
      </c>
      <c r="D82" s="362" t="s">
        <v>37</v>
      </c>
      <c r="E82" s="312">
        <v>4</v>
      </c>
      <c r="F82" s="299">
        <v>3</v>
      </c>
      <c r="G82" s="905">
        <f t="shared" si="12"/>
        <v>1.3617599999999999</v>
      </c>
      <c r="H82" s="420">
        <v>55</v>
      </c>
      <c r="I82" s="740"/>
      <c r="J82" s="741"/>
      <c r="K82" s="742"/>
      <c r="L82" s="743"/>
      <c r="M82" s="744"/>
      <c r="N82" s="745"/>
      <c r="O82" s="746"/>
      <c r="P82" s="747"/>
      <c r="Q82" s="748"/>
      <c r="R82" s="721"/>
      <c r="S82" s="960"/>
      <c r="T82" s="141"/>
      <c r="U82" s="931">
        <f t="shared" si="13"/>
        <v>0</v>
      </c>
      <c r="V82" s="142"/>
      <c r="W82" s="942">
        <f>SUM(I82:Q82,S82)*E82</f>
        <v>0</v>
      </c>
      <c r="X82" s="142"/>
      <c r="Y82" s="949">
        <f>SUM(I82:Q82,S82)*G82</f>
        <v>0</v>
      </c>
      <c r="Z82" s="138"/>
      <c r="AA82" s="77"/>
      <c r="AB82" s="139"/>
    </row>
    <row r="83" spans="1:28" ht="12" customHeight="1" thickBot="1">
      <c r="A83" s="140"/>
      <c r="B83" s="828" t="s">
        <v>611</v>
      </c>
      <c r="C83" s="362" t="s">
        <v>615</v>
      </c>
      <c r="D83" s="362" t="s">
        <v>227</v>
      </c>
      <c r="E83" s="312">
        <v>4</v>
      </c>
      <c r="F83" s="299">
        <v>5</v>
      </c>
      <c r="G83" s="905">
        <f t="shared" si="12"/>
        <v>2.2696000000000001</v>
      </c>
      <c r="H83" s="420">
        <v>79</v>
      </c>
      <c r="I83" s="740"/>
      <c r="J83" s="741"/>
      <c r="K83" s="742"/>
      <c r="L83" s="743"/>
      <c r="M83" s="744"/>
      <c r="N83" s="745"/>
      <c r="O83" s="746"/>
      <c r="P83" s="747"/>
      <c r="Q83" s="748"/>
      <c r="R83" s="721"/>
      <c r="S83" s="960"/>
      <c r="T83" s="141"/>
      <c r="U83" s="931">
        <f t="shared" si="13"/>
        <v>0</v>
      </c>
      <c r="V83" s="142"/>
      <c r="W83" s="942">
        <f>SUM(I83:Q83,S83)*E83</f>
        <v>0</v>
      </c>
      <c r="X83" s="142"/>
      <c r="Y83" s="949">
        <f>SUM(I83:Q83,S83)*G83</f>
        <v>0</v>
      </c>
      <c r="Z83" s="138"/>
      <c r="AA83" s="77"/>
      <c r="AB83" s="139"/>
    </row>
    <row r="84" spans="1:28" ht="12" customHeight="1" thickBot="1">
      <c r="A84" s="140"/>
      <c r="B84" s="828" t="s">
        <v>611</v>
      </c>
      <c r="C84" s="362" t="s">
        <v>616</v>
      </c>
      <c r="D84" s="362" t="s">
        <v>227</v>
      </c>
      <c r="E84" s="312">
        <v>4</v>
      </c>
      <c r="F84" s="299">
        <v>4</v>
      </c>
      <c r="G84" s="905">
        <f t="shared" si="12"/>
        <v>1.81568</v>
      </c>
      <c r="H84" s="420">
        <v>72</v>
      </c>
      <c r="I84" s="740"/>
      <c r="J84" s="741"/>
      <c r="K84" s="742"/>
      <c r="L84" s="743"/>
      <c r="M84" s="744"/>
      <c r="N84" s="745"/>
      <c r="O84" s="746"/>
      <c r="P84" s="747"/>
      <c r="Q84" s="748"/>
      <c r="R84" s="721"/>
      <c r="S84" s="960"/>
      <c r="T84" s="141"/>
      <c r="U84" s="931">
        <f t="shared" si="13"/>
        <v>0</v>
      </c>
      <c r="V84" s="142"/>
      <c r="W84" s="942">
        <f>SUM(I84:Q84,S84)*E84</f>
        <v>0</v>
      </c>
      <c r="X84" s="142"/>
      <c r="Y84" s="949">
        <f>SUM(I84:Q84,S84)*G84</f>
        <v>0</v>
      </c>
      <c r="Z84" s="138"/>
      <c r="AA84" s="77"/>
      <c r="AB84" s="139"/>
    </row>
    <row r="85" spans="1:28" ht="12" customHeight="1" thickBot="1">
      <c r="A85" s="140"/>
      <c r="B85" s="828" t="s">
        <v>611</v>
      </c>
      <c r="C85" s="362" t="s">
        <v>617</v>
      </c>
      <c r="D85" s="362" t="s">
        <v>41</v>
      </c>
      <c r="E85" s="312">
        <v>4</v>
      </c>
      <c r="F85" s="299">
        <v>7</v>
      </c>
      <c r="G85" s="905">
        <f t="shared" si="12"/>
        <v>3.1774399999999998</v>
      </c>
      <c r="H85" s="420">
        <v>125</v>
      </c>
      <c r="I85" s="740"/>
      <c r="J85" s="741"/>
      <c r="K85" s="742"/>
      <c r="L85" s="743"/>
      <c r="M85" s="744"/>
      <c r="N85" s="745"/>
      <c r="O85" s="746"/>
      <c r="P85" s="747"/>
      <c r="Q85" s="748"/>
      <c r="R85" s="721"/>
      <c r="S85" s="960"/>
      <c r="T85" s="141"/>
      <c r="U85" s="931">
        <f t="shared" si="13"/>
        <v>0</v>
      </c>
      <c r="V85" s="142"/>
      <c r="W85" s="942">
        <f>SUM(I85:Q85,S85)*E85</f>
        <v>0</v>
      </c>
      <c r="X85" s="142"/>
      <c r="Y85" s="949">
        <f>SUM(I85:Q85,S85)*G85</f>
        <v>0</v>
      </c>
      <c r="Z85" s="138"/>
      <c r="AA85" s="77"/>
      <c r="AB85" s="139"/>
    </row>
    <row r="86" spans="1:28" ht="12" customHeight="1" thickBot="1">
      <c r="A86" s="140"/>
      <c r="B86" s="828" t="s">
        <v>611</v>
      </c>
      <c r="C86" s="362" t="s">
        <v>618</v>
      </c>
      <c r="D86" s="362" t="s">
        <v>41</v>
      </c>
      <c r="E86" s="312">
        <v>4</v>
      </c>
      <c r="F86" s="299">
        <v>6</v>
      </c>
      <c r="G86" s="905">
        <f t="shared" si="12"/>
        <v>2.7235199999999997</v>
      </c>
      <c r="H86" s="420">
        <v>113</v>
      </c>
      <c r="I86" s="740"/>
      <c r="J86" s="741"/>
      <c r="K86" s="742"/>
      <c r="L86" s="743"/>
      <c r="M86" s="744"/>
      <c r="N86" s="745"/>
      <c r="O86" s="746"/>
      <c r="P86" s="747"/>
      <c r="Q86" s="748"/>
      <c r="R86" s="721"/>
      <c r="S86" s="960"/>
      <c r="T86" s="141"/>
      <c r="U86" s="931">
        <f t="shared" si="13"/>
        <v>0</v>
      </c>
      <c r="V86" s="142"/>
      <c r="W86" s="942">
        <f>SUM(I86:Q86,S86)*E86</f>
        <v>0</v>
      </c>
      <c r="X86" s="142"/>
      <c r="Y86" s="949">
        <f>SUM(I86:Q86,S86)*G86</f>
        <v>0</v>
      </c>
      <c r="Z86" s="138"/>
      <c r="AA86" s="77"/>
      <c r="AB86" s="139"/>
    </row>
    <row r="87" spans="1:28" ht="12" customHeight="1" thickBot="1">
      <c r="A87" s="140"/>
      <c r="B87" s="828" t="s">
        <v>611</v>
      </c>
      <c r="C87" s="362" t="s">
        <v>619</v>
      </c>
      <c r="D87" s="362" t="s">
        <v>230</v>
      </c>
      <c r="E87" s="312">
        <v>4</v>
      </c>
      <c r="F87" s="299">
        <v>9</v>
      </c>
      <c r="G87" s="905">
        <f t="shared" si="12"/>
        <v>4.08528</v>
      </c>
      <c r="H87" s="420">
        <v>153</v>
      </c>
      <c r="I87" s="740"/>
      <c r="J87" s="741"/>
      <c r="K87" s="742"/>
      <c r="L87" s="743"/>
      <c r="M87" s="744"/>
      <c r="N87" s="745"/>
      <c r="O87" s="746"/>
      <c r="P87" s="747"/>
      <c r="Q87" s="748"/>
      <c r="R87" s="721"/>
      <c r="S87" s="960"/>
      <c r="T87" s="141"/>
      <c r="U87" s="931">
        <f t="shared" si="13"/>
        <v>0</v>
      </c>
      <c r="V87" s="142"/>
      <c r="W87" s="942">
        <f>SUM(I87:Q87,S87)*E87</f>
        <v>0</v>
      </c>
      <c r="X87" s="142"/>
      <c r="Y87" s="949">
        <f>SUM(I87:Q87,S87)*G87</f>
        <v>0</v>
      </c>
      <c r="Z87" s="138"/>
      <c r="AA87" s="77"/>
      <c r="AB87" s="139"/>
    </row>
    <row r="88" spans="1:28" ht="12" customHeight="1" thickBot="1">
      <c r="A88" s="140"/>
      <c r="B88" s="828" t="s">
        <v>611</v>
      </c>
      <c r="C88" s="362" t="s">
        <v>620</v>
      </c>
      <c r="D88" s="362" t="s">
        <v>230</v>
      </c>
      <c r="E88" s="312">
        <v>4</v>
      </c>
      <c r="F88" s="299">
        <v>13</v>
      </c>
      <c r="G88" s="905">
        <f t="shared" si="12"/>
        <v>5.9009599999999995</v>
      </c>
      <c r="H88" s="420">
        <v>227</v>
      </c>
      <c r="I88" s="740"/>
      <c r="J88" s="741"/>
      <c r="K88" s="742"/>
      <c r="L88" s="743"/>
      <c r="M88" s="744"/>
      <c r="N88" s="745"/>
      <c r="O88" s="746"/>
      <c r="P88" s="747"/>
      <c r="Q88" s="748"/>
      <c r="R88" s="721"/>
      <c r="S88" s="960"/>
      <c r="T88" s="141"/>
      <c r="U88" s="931">
        <f t="shared" si="13"/>
        <v>0</v>
      </c>
      <c r="V88" s="142"/>
      <c r="W88" s="942">
        <f>SUM(I88:Q88,S88)*E88</f>
        <v>0</v>
      </c>
      <c r="X88" s="142"/>
      <c r="Y88" s="949">
        <f>SUM(I88:Q88,S88)*G88</f>
        <v>0</v>
      </c>
      <c r="Z88" s="138"/>
      <c r="AA88" s="77"/>
      <c r="AB88" s="139"/>
    </row>
    <row r="89" spans="1:28" ht="12" customHeight="1" thickBot="1">
      <c r="A89" s="140"/>
      <c r="B89" s="828" t="s">
        <v>611</v>
      </c>
      <c r="C89" s="362" t="s">
        <v>621</v>
      </c>
      <c r="D89" s="362" t="s">
        <v>542</v>
      </c>
      <c r="E89" s="312">
        <v>4</v>
      </c>
      <c r="F89" s="299">
        <v>20</v>
      </c>
      <c r="G89" s="905">
        <f t="shared" si="12"/>
        <v>9.0784000000000002</v>
      </c>
      <c r="H89" s="420">
        <v>339</v>
      </c>
      <c r="I89" s="740"/>
      <c r="J89" s="741"/>
      <c r="K89" s="742"/>
      <c r="L89" s="743"/>
      <c r="M89" s="744"/>
      <c r="N89" s="745"/>
      <c r="O89" s="746"/>
      <c r="P89" s="747"/>
      <c r="Q89" s="748"/>
      <c r="R89" s="721"/>
      <c r="S89" s="960"/>
      <c r="T89" s="141"/>
      <c r="U89" s="931">
        <f t="shared" si="13"/>
        <v>0</v>
      </c>
      <c r="V89" s="142"/>
      <c r="W89" s="942">
        <f>SUM(I89:Q89,S89)*E89</f>
        <v>0</v>
      </c>
      <c r="X89" s="142"/>
      <c r="Y89" s="949">
        <f>SUM(I89:Q89,S89)*G89</f>
        <v>0</v>
      </c>
      <c r="Z89" s="138"/>
      <c r="AA89" s="77"/>
      <c r="AB89" s="139"/>
    </row>
    <row r="90" spans="1:28" ht="12" customHeight="1" thickBot="1">
      <c r="A90" s="140"/>
      <c r="B90" s="829" t="s">
        <v>611</v>
      </c>
      <c r="C90" s="363" t="s">
        <v>622</v>
      </c>
      <c r="D90" s="363" t="s">
        <v>544</v>
      </c>
      <c r="E90" s="313">
        <v>1</v>
      </c>
      <c r="F90" s="295">
        <v>8</v>
      </c>
      <c r="G90" s="906">
        <f t="shared" si="12"/>
        <v>3.6313599999999999</v>
      </c>
      <c r="H90" s="420">
        <v>121</v>
      </c>
      <c r="I90" s="749"/>
      <c r="J90" s="750"/>
      <c r="K90" s="751"/>
      <c r="L90" s="752"/>
      <c r="M90" s="753"/>
      <c r="N90" s="754"/>
      <c r="O90" s="755"/>
      <c r="P90" s="756"/>
      <c r="Q90" s="757"/>
      <c r="R90" s="220"/>
      <c r="S90" s="961"/>
      <c r="T90" s="141"/>
      <c r="U90" s="931">
        <f t="shared" si="13"/>
        <v>0</v>
      </c>
      <c r="V90" s="142"/>
      <c r="W90" s="942">
        <f>SUM(I90:Q90,S90)*E90</f>
        <v>0</v>
      </c>
      <c r="X90" s="142"/>
      <c r="Y90" s="949">
        <f>SUM(I90:Q90,S90)*G90</f>
        <v>0</v>
      </c>
      <c r="Z90" s="138"/>
      <c r="AA90" s="77"/>
      <c r="AB90" s="139"/>
    </row>
    <row r="91" spans="1:28" ht="12" customHeight="1" thickBot="1">
      <c r="A91" s="143"/>
      <c r="B91" s="830" t="s">
        <v>623</v>
      </c>
      <c r="C91" s="845" t="s">
        <v>624</v>
      </c>
      <c r="D91" s="845" t="s">
        <v>46</v>
      </c>
      <c r="E91" s="871">
        <f>SUM(E80:E90)</f>
        <v>45</v>
      </c>
      <c r="F91" s="871">
        <f>SUM(F80:F90)</f>
        <v>81</v>
      </c>
      <c r="G91" s="907">
        <f>SUM(G80:G90)</f>
        <v>36.767520000000005</v>
      </c>
      <c r="H91" s="420">
        <v>1389</v>
      </c>
      <c r="I91" s="758"/>
      <c r="J91" s="759"/>
      <c r="K91" s="760"/>
      <c r="L91" s="761"/>
      <c r="M91" s="762"/>
      <c r="N91" s="763"/>
      <c r="O91" s="764"/>
      <c r="P91" s="765"/>
      <c r="Q91" s="766"/>
      <c r="R91" s="218"/>
      <c r="S91" s="962"/>
      <c r="T91" s="141"/>
      <c r="U91" s="932">
        <f t="shared" si="13"/>
        <v>0</v>
      </c>
      <c r="V91" s="142"/>
      <c r="W91" s="943">
        <f>SUM(I91:Q91,S91)*E91</f>
        <v>0</v>
      </c>
      <c r="X91" s="142"/>
      <c r="Y91" s="950">
        <f>SUM(I91:Q91,S91)*G91</f>
        <v>0</v>
      </c>
      <c r="Z91" s="138"/>
      <c r="AA91" s="77"/>
      <c r="AB91" s="139"/>
    </row>
    <row r="92" spans="1:28" ht="12" customHeight="1" thickBot="1">
      <c r="A92" s="144"/>
      <c r="B92" s="831"/>
      <c r="C92" s="297"/>
      <c r="D92" s="297"/>
      <c r="E92" s="246"/>
      <c r="F92" s="297"/>
      <c r="G92" s="294"/>
      <c r="H92" s="918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145"/>
      <c r="U92" s="933"/>
      <c r="V92" s="146"/>
      <c r="W92" s="944"/>
      <c r="X92" s="77"/>
      <c r="Y92" s="951"/>
      <c r="Z92" s="77"/>
      <c r="AA92" s="77"/>
      <c r="AB92" s="139"/>
    </row>
    <row r="93" spans="1:28" ht="12" customHeight="1" thickBot="1">
      <c r="A93" s="147"/>
      <c r="B93" s="827" t="s">
        <v>625</v>
      </c>
      <c r="C93" s="361" t="s">
        <v>626</v>
      </c>
      <c r="D93" s="361" t="s">
        <v>532</v>
      </c>
      <c r="E93" s="311">
        <v>25</v>
      </c>
      <c r="F93" s="290">
        <v>3</v>
      </c>
      <c r="G93" s="904">
        <f>0.45392*F93</f>
        <v>1.3617599999999999</v>
      </c>
      <c r="H93" s="420">
        <v>60</v>
      </c>
      <c r="I93" s="731"/>
      <c r="J93" s="732"/>
      <c r="K93" s="733"/>
      <c r="L93" s="734"/>
      <c r="M93" s="735"/>
      <c r="N93" s="736"/>
      <c r="O93" s="737"/>
      <c r="P93" s="738"/>
      <c r="Q93" s="739"/>
      <c r="R93" s="219"/>
      <c r="S93" s="959"/>
      <c r="T93" s="141"/>
      <c r="U93" s="931">
        <f>SUM(I93:Q93,S93)*H93</f>
        <v>0</v>
      </c>
      <c r="V93" s="142"/>
      <c r="W93" s="941">
        <f>SUM(I93:Q93,S93)*E93</f>
        <v>0</v>
      </c>
      <c r="X93" s="142"/>
      <c r="Y93" s="948">
        <f>SUM(I93:Q93,S93)*G93</f>
        <v>0</v>
      </c>
      <c r="Z93" s="138"/>
      <c r="AA93" s="77"/>
      <c r="AB93" s="139"/>
    </row>
    <row r="94" spans="1:28" ht="12" customHeight="1" thickBot="1">
      <c r="A94" s="140"/>
      <c r="B94" s="829" t="s">
        <v>625</v>
      </c>
      <c r="C94" s="363" t="s">
        <v>627</v>
      </c>
      <c r="D94" s="363" t="s">
        <v>532</v>
      </c>
      <c r="E94" s="313">
        <v>25</v>
      </c>
      <c r="F94" s="295">
        <v>6</v>
      </c>
      <c r="G94" s="906">
        <f>0.45392*F94</f>
        <v>2.7235199999999997</v>
      </c>
      <c r="H94" s="420">
        <v>79</v>
      </c>
      <c r="I94" s="749"/>
      <c r="J94" s="750"/>
      <c r="K94" s="751"/>
      <c r="L94" s="752"/>
      <c r="M94" s="753"/>
      <c r="N94" s="754"/>
      <c r="O94" s="755"/>
      <c r="P94" s="756"/>
      <c r="Q94" s="757"/>
      <c r="R94" s="220"/>
      <c r="S94" s="961"/>
      <c r="T94" s="141"/>
      <c r="U94" s="931">
        <f>SUM(I94:Q94,S94)*H94</f>
        <v>0</v>
      </c>
      <c r="V94" s="142"/>
      <c r="W94" s="942">
        <f>SUM(I94:Q94,S94)*E94</f>
        <v>0</v>
      </c>
      <c r="X94" s="142"/>
      <c r="Y94" s="949">
        <f>SUM(I94:Q94,S94)*G94</f>
        <v>0</v>
      </c>
      <c r="Z94" s="138"/>
      <c r="AA94" s="77"/>
      <c r="AB94" s="139"/>
    </row>
    <row r="95" spans="1:28" ht="12" customHeight="1" thickBot="1">
      <c r="A95" s="143"/>
      <c r="B95" s="830" t="s">
        <v>628</v>
      </c>
      <c r="C95" s="845" t="s">
        <v>629</v>
      </c>
      <c r="D95" s="845" t="s">
        <v>46</v>
      </c>
      <c r="E95" s="871">
        <f>SUM(E93:E94)</f>
        <v>50</v>
      </c>
      <c r="F95" s="871">
        <f>SUM(F93:F94)</f>
        <v>9</v>
      </c>
      <c r="G95" s="907">
        <f>SUM(G93:G94)</f>
        <v>4.0852799999999991</v>
      </c>
      <c r="H95" s="420">
        <v>139</v>
      </c>
      <c r="I95" s="758"/>
      <c r="J95" s="759"/>
      <c r="K95" s="760"/>
      <c r="L95" s="761"/>
      <c r="M95" s="762"/>
      <c r="N95" s="763"/>
      <c r="O95" s="764"/>
      <c r="P95" s="765"/>
      <c r="Q95" s="766"/>
      <c r="R95" s="218"/>
      <c r="S95" s="962"/>
      <c r="T95" s="141"/>
      <c r="U95" s="932">
        <f>SUM(I95:Q95,S95)*H95</f>
        <v>0</v>
      </c>
      <c r="V95" s="142"/>
      <c r="W95" s="943">
        <f>SUM(I95:Q95,S95)*E95</f>
        <v>0</v>
      </c>
      <c r="X95" s="142"/>
      <c r="Y95" s="950">
        <f>SUM(I95:Q95,S95)*G95</f>
        <v>0</v>
      </c>
      <c r="Z95" s="138"/>
      <c r="AA95" s="77"/>
      <c r="AB95" s="139"/>
    </row>
    <row r="96" spans="1:28" ht="12" customHeight="1" thickBot="1">
      <c r="A96" s="144"/>
      <c r="B96" s="831"/>
      <c r="C96" s="831"/>
      <c r="D96" s="831"/>
      <c r="E96" s="289"/>
      <c r="F96" s="289"/>
      <c r="G96" s="912"/>
      <c r="H96" s="919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145"/>
      <c r="U96" s="933"/>
      <c r="V96" s="146"/>
      <c r="W96" s="944"/>
      <c r="X96" s="77"/>
      <c r="Y96" s="951"/>
      <c r="Z96" s="77"/>
      <c r="AA96" s="77"/>
      <c r="AB96" s="139"/>
    </row>
    <row r="97" spans="1:28" ht="12" customHeight="1" thickBot="1">
      <c r="A97" s="147"/>
      <c r="B97" s="827" t="s">
        <v>630</v>
      </c>
      <c r="C97" s="361" t="s">
        <v>631</v>
      </c>
      <c r="D97" s="361" t="s">
        <v>230</v>
      </c>
      <c r="E97" s="311">
        <v>4</v>
      </c>
      <c r="F97" s="290">
        <v>9</v>
      </c>
      <c r="G97" s="904">
        <f>0.45392*F97</f>
        <v>4.08528</v>
      </c>
      <c r="H97" s="420">
        <v>147</v>
      </c>
      <c r="I97" s="731"/>
      <c r="J97" s="732"/>
      <c r="K97" s="733"/>
      <c r="L97" s="734"/>
      <c r="M97" s="735"/>
      <c r="N97" s="736"/>
      <c r="O97" s="737"/>
      <c r="P97" s="738"/>
      <c r="Q97" s="739"/>
      <c r="R97" s="219"/>
      <c r="S97" s="959"/>
      <c r="T97" s="141"/>
      <c r="U97" s="931">
        <f>SUM(I97:Q97,S97)*H97</f>
        <v>0</v>
      </c>
      <c r="V97" s="142"/>
      <c r="W97" s="941">
        <f>SUM(I97:Q97,S97)*E97</f>
        <v>0</v>
      </c>
      <c r="X97" s="142"/>
      <c r="Y97" s="948">
        <f>SUM(I97:Q97,S97)*G97</f>
        <v>0</v>
      </c>
      <c r="Z97" s="138"/>
      <c r="AA97" s="77"/>
      <c r="AB97" s="139"/>
    </row>
    <row r="98" spans="1:28" ht="12" customHeight="1" thickBot="1">
      <c r="A98" s="140"/>
      <c r="B98" s="828" t="s">
        <v>630</v>
      </c>
      <c r="C98" s="362" t="s">
        <v>632</v>
      </c>
      <c r="D98" s="362" t="s">
        <v>542</v>
      </c>
      <c r="E98" s="312">
        <v>4</v>
      </c>
      <c r="F98" s="299">
        <v>16</v>
      </c>
      <c r="G98" s="905">
        <f>0.45392*F98</f>
        <v>7.2627199999999998</v>
      </c>
      <c r="H98" s="420">
        <v>276</v>
      </c>
      <c r="I98" s="740"/>
      <c r="J98" s="741"/>
      <c r="K98" s="742"/>
      <c r="L98" s="743"/>
      <c r="M98" s="744"/>
      <c r="N98" s="745"/>
      <c r="O98" s="746"/>
      <c r="P98" s="747"/>
      <c r="Q98" s="748"/>
      <c r="R98" s="721"/>
      <c r="S98" s="960"/>
      <c r="T98" s="141"/>
      <c r="U98" s="931">
        <f>SUM(I98:Q98,S98)*H98</f>
        <v>0</v>
      </c>
      <c r="V98" s="142"/>
      <c r="W98" s="942">
        <f>SUM(I98:Q98,S98)*E98</f>
        <v>0</v>
      </c>
      <c r="X98" s="142"/>
      <c r="Y98" s="949">
        <f>SUM(I98:Q98,S98)*G98</f>
        <v>0</v>
      </c>
      <c r="Z98" s="138"/>
      <c r="AA98" s="77"/>
      <c r="AB98" s="139"/>
    </row>
    <row r="99" spans="1:28" ht="12" customHeight="1" thickBot="1">
      <c r="A99" s="140"/>
      <c r="B99" s="829" t="s">
        <v>630</v>
      </c>
      <c r="C99" s="363" t="s">
        <v>633</v>
      </c>
      <c r="D99" s="363" t="s">
        <v>544</v>
      </c>
      <c r="E99" s="313">
        <v>1</v>
      </c>
      <c r="F99" s="295">
        <v>8</v>
      </c>
      <c r="G99" s="906">
        <f>0.45392*F99</f>
        <v>3.6313599999999999</v>
      </c>
      <c r="H99" s="420">
        <v>152</v>
      </c>
      <c r="I99" s="749"/>
      <c r="J99" s="750"/>
      <c r="K99" s="751"/>
      <c r="L99" s="752"/>
      <c r="M99" s="753"/>
      <c r="N99" s="754"/>
      <c r="O99" s="755"/>
      <c r="P99" s="756"/>
      <c r="Q99" s="757"/>
      <c r="R99" s="220"/>
      <c r="S99" s="961"/>
      <c r="T99" s="141"/>
      <c r="U99" s="931">
        <f>SUM(I99:Q99,S99)*H99</f>
        <v>0</v>
      </c>
      <c r="V99" s="142"/>
      <c r="W99" s="942">
        <f>SUM(I99:Q99,S99)*E99</f>
        <v>0</v>
      </c>
      <c r="X99" s="142"/>
      <c r="Y99" s="949">
        <f>SUM(I99:Q99,S99)*G99</f>
        <v>0</v>
      </c>
      <c r="Z99" s="138"/>
      <c r="AA99" s="77"/>
      <c r="AB99" s="139"/>
    </row>
    <row r="100" spans="1:28" ht="12" customHeight="1" thickBot="1">
      <c r="A100" s="143"/>
      <c r="B100" s="830" t="s">
        <v>634</v>
      </c>
      <c r="C100" s="845" t="s">
        <v>635</v>
      </c>
      <c r="D100" s="845" t="s">
        <v>46</v>
      </c>
      <c r="E100" s="871">
        <f>SUM(E97:E99)</f>
        <v>9</v>
      </c>
      <c r="F100" s="871">
        <f>SUM(F97:F99)</f>
        <v>33</v>
      </c>
      <c r="G100" s="907">
        <f>SUM(G97:G99)</f>
        <v>14.97936</v>
      </c>
      <c r="H100" s="420">
        <v>575</v>
      </c>
      <c r="I100" s="758"/>
      <c r="J100" s="759"/>
      <c r="K100" s="760"/>
      <c r="L100" s="761"/>
      <c r="M100" s="762"/>
      <c r="N100" s="763"/>
      <c r="O100" s="764"/>
      <c r="P100" s="765"/>
      <c r="Q100" s="766"/>
      <c r="R100" s="218"/>
      <c r="S100" s="962"/>
      <c r="T100" s="141"/>
      <c r="U100" s="932">
        <f>SUM(I100:Q100,S100)*H100</f>
        <v>0</v>
      </c>
      <c r="V100" s="142"/>
      <c r="W100" s="943">
        <f>SUM(I100:Q100,S100)*E100</f>
        <v>0</v>
      </c>
      <c r="X100" s="142"/>
      <c r="Y100" s="950">
        <f>SUM(I100:Q100,S100)*G100</f>
        <v>0</v>
      </c>
      <c r="Z100" s="138"/>
      <c r="AA100" s="77"/>
      <c r="AB100" s="139"/>
    </row>
    <row r="101" spans="1:28" ht="12" customHeight="1" thickBot="1">
      <c r="A101" s="144"/>
      <c r="B101" s="831"/>
      <c r="C101" s="831"/>
      <c r="D101" s="831"/>
      <c r="E101" s="289"/>
      <c r="F101" s="289"/>
      <c r="G101" s="912"/>
      <c r="H101" s="919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145"/>
      <c r="U101" s="933"/>
      <c r="V101" s="146"/>
      <c r="W101" s="944"/>
      <c r="X101" s="77"/>
      <c r="Y101" s="951"/>
      <c r="Z101" s="77"/>
      <c r="AA101" s="77"/>
      <c r="AB101" s="139"/>
    </row>
    <row r="102" spans="1:28" ht="12" customHeight="1" thickBot="1">
      <c r="A102" s="147"/>
      <c r="B102" s="827" t="s">
        <v>636</v>
      </c>
      <c r="C102" s="361" t="s">
        <v>637</v>
      </c>
      <c r="D102" s="361" t="s">
        <v>227</v>
      </c>
      <c r="E102" s="311">
        <v>4</v>
      </c>
      <c r="F102" s="290">
        <v>4</v>
      </c>
      <c r="G102" s="904">
        <f>0.45392*F102</f>
        <v>1.81568</v>
      </c>
      <c r="H102" s="420">
        <v>67</v>
      </c>
      <c r="I102" s="731"/>
      <c r="J102" s="732"/>
      <c r="K102" s="733"/>
      <c r="L102" s="734"/>
      <c r="M102" s="735"/>
      <c r="N102" s="736"/>
      <c r="O102" s="737"/>
      <c r="P102" s="738"/>
      <c r="Q102" s="739"/>
      <c r="R102" s="219"/>
      <c r="S102" s="959"/>
      <c r="T102" s="141"/>
      <c r="U102" s="931">
        <f t="shared" ref="U102:U107" si="14">SUM(I102:Q102,S102)*H102</f>
        <v>0</v>
      </c>
      <c r="V102" s="142"/>
      <c r="W102" s="941">
        <f>SUM(I102:Q102,S102)*E102</f>
        <v>0</v>
      </c>
      <c r="X102" s="142"/>
      <c r="Y102" s="948">
        <f>SUM(I102:Q102,S102)*G102</f>
        <v>0</v>
      </c>
      <c r="Z102" s="138"/>
      <c r="AA102" s="77"/>
      <c r="AB102" s="139"/>
    </row>
    <row r="103" spans="1:28" ht="12" customHeight="1" thickBot="1">
      <c r="A103" s="140"/>
      <c r="B103" s="828" t="s">
        <v>636</v>
      </c>
      <c r="C103" s="362" t="s">
        <v>638</v>
      </c>
      <c r="D103" s="362" t="s">
        <v>227</v>
      </c>
      <c r="E103" s="312">
        <v>4</v>
      </c>
      <c r="F103" s="299">
        <v>4</v>
      </c>
      <c r="G103" s="905">
        <f>0.45392*F103</f>
        <v>1.81568</v>
      </c>
      <c r="H103" s="420">
        <v>67</v>
      </c>
      <c r="I103" s="740"/>
      <c r="J103" s="741"/>
      <c r="K103" s="742"/>
      <c r="L103" s="743"/>
      <c r="M103" s="744"/>
      <c r="N103" s="745"/>
      <c r="O103" s="746"/>
      <c r="P103" s="747"/>
      <c r="Q103" s="748"/>
      <c r="R103" s="721"/>
      <c r="S103" s="960"/>
      <c r="T103" s="141"/>
      <c r="U103" s="931">
        <f t="shared" si="14"/>
        <v>0</v>
      </c>
      <c r="V103" s="142"/>
      <c r="W103" s="942">
        <f>SUM(I103:Q103,S103)*E103</f>
        <v>0</v>
      </c>
      <c r="X103" s="142"/>
      <c r="Y103" s="949">
        <f>SUM(I103:Q103,S103)*G103</f>
        <v>0</v>
      </c>
      <c r="Z103" s="138"/>
      <c r="AA103" s="77"/>
      <c r="AB103" s="139"/>
    </row>
    <row r="104" spans="1:28" ht="12" customHeight="1" thickBot="1">
      <c r="A104" s="140"/>
      <c r="B104" s="828" t="s">
        <v>636</v>
      </c>
      <c r="C104" s="362" t="s">
        <v>639</v>
      </c>
      <c r="D104" s="362" t="s">
        <v>41</v>
      </c>
      <c r="E104" s="312">
        <v>4</v>
      </c>
      <c r="F104" s="299">
        <v>6</v>
      </c>
      <c r="G104" s="905">
        <f>0.45392*F104</f>
        <v>2.7235199999999997</v>
      </c>
      <c r="H104" s="420">
        <v>108</v>
      </c>
      <c r="I104" s="740"/>
      <c r="J104" s="741"/>
      <c r="K104" s="742"/>
      <c r="L104" s="743"/>
      <c r="M104" s="744"/>
      <c r="N104" s="745"/>
      <c r="O104" s="746"/>
      <c r="P104" s="747"/>
      <c r="Q104" s="748"/>
      <c r="R104" s="721"/>
      <c r="S104" s="960"/>
      <c r="T104" s="141"/>
      <c r="U104" s="931">
        <f t="shared" si="14"/>
        <v>0</v>
      </c>
      <c r="V104" s="142"/>
      <c r="W104" s="942">
        <f>SUM(I104:Q104,S104)*E104</f>
        <v>0</v>
      </c>
      <c r="X104" s="142"/>
      <c r="Y104" s="949">
        <f>SUM(I104:Q104,S104)*G104</f>
        <v>0</v>
      </c>
      <c r="Z104" s="138"/>
      <c r="AA104" s="77"/>
      <c r="AB104" s="139"/>
    </row>
    <row r="105" spans="1:28" ht="12" customHeight="1" thickBot="1">
      <c r="A105" s="140"/>
      <c r="B105" s="828" t="s">
        <v>636</v>
      </c>
      <c r="C105" s="362" t="s">
        <v>640</v>
      </c>
      <c r="D105" s="362" t="s">
        <v>41</v>
      </c>
      <c r="E105" s="312">
        <v>4</v>
      </c>
      <c r="F105" s="299">
        <v>6</v>
      </c>
      <c r="G105" s="905">
        <f>0.45392*F105</f>
        <v>2.7235199999999997</v>
      </c>
      <c r="H105" s="420">
        <v>115</v>
      </c>
      <c r="I105" s="740"/>
      <c r="J105" s="741"/>
      <c r="K105" s="742"/>
      <c r="L105" s="743"/>
      <c r="M105" s="744"/>
      <c r="N105" s="745"/>
      <c r="O105" s="746"/>
      <c r="P105" s="747"/>
      <c r="Q105" s="748"/>
      <c r="R105" s="721"/>
      <c r="S105" s="960"/>
      <c r="T105" s="141"/>
      <c r="U105" s="931">
        <f t="shared" si="14"/>
        <v>0</v>
      </c>
      <c r="V105" s="142"/>
      <c r="W105" s="942">
        <f>SUM(I105:Q105,S105)*E105</f>
        <v>0</v>
      </c>
      <c r="X105" s="142"/>
      <c r="Y105" s="949">
        <f>SUM(I105:Q105,S105)*G105</f>
        <v>0</v>
      </c>
      <c r="Z105" s="138"/>
      <c r="AA105" s="77"/>
      <c r="AB105" s="139"/>
    </row>
    <row r="106" spans="1:28" ht="12" customHeight="1" thickBot="1">
      <c r="A106" s="140"/>
      <c r="B106" s="829" t="s">
        <v>636</v>
      </c>
      <c r="C106" s="363" t="s">
        <v>641</v>
      </c>
      <c r="D106" s="363" t="s">
        <v>230</v>
      </c>
      <c r="E106" s="313">
        <v>4</v>
      </c>
      <c r="F106" s="295">
        <v>11</v>
      </c>
      <c r="G106" s="906">
        <f>0.45392*F106</f>
        <v>4.9931200000000002</v>
      </c>
      <c r="H106" s="420">
        <v>175</v>
      </c>
      <c r="I106" s="749"/>
      <c r="J106" s="750"/>
      <c r="K106" s="751"/>
      <c r="L106" s="752"/>
      <c r="M106" s="753"/>
      <c r="N106" s="754"/>
      <c r="O106" s="755"/>
      <c r="P106" s="756"/>
      <c r="Q106" s="757"/>
      <c r="R106" s="220"/>
      <c r="S106" s="961"/>
      <c r="T106" s="141"/>
      <c r="U106" s="931">
        <f t="shared" si="14"/>
        <v>0</v>
      </c>
      <c r="V106" s="142"/>
      <c r="W106" s="942">
        <f>SUM(I106:Q106,S106)*E106</f>
        <v>0</v>
      </c>
      <c r="X106" s="142"/>
      <c r="Y106" s="949">
        <f>SUM(I106:Q106,S106)*G106</f>
        <v>0</v>
      </c>
      <c r="Z106" s="138"/>
      <c r="AA106" s="77"/>
      <c r="AB106" s="139"/>
    </row>
    <row r="107" spans="1:28" ht="12" customHeight="1" thickBot="1">
      <c r="A107" s="143"/>
      <c r="B107" s="830" t="s">
        <v>642</v>
      </c>
      <c r="C107" s="845" t="s">
        <v>643</v>
      </c>
      <c r="D107" s="845" t="s">
        <v>46</v>
      </c>
      <c r="E107" s="871">
        <f>SUM(E102:E106)</f>
        <v>20</v>
      </c>
      <c r="F107" s="871">
        <f>SUM(F102:F106)</f>
        <v>31</v>
      </c>
      <c r="G107" s="907">
        <f>SUM(G102:G106)</f>
        <v>14.07152</v>
      </c>
      <c r="H107" s="420">
        <v>531</v>
      </c>
      <c r="I107" s="758"/>
      <c r="J107" s="759"/>
      <c r="K107" s="760"/>
      <c r="L107" s="761"/>
      <c r="M107" s="762"/>
      <c r="N107" s="763"/>
      <c r="O107" s="764"/>
      <c r="P107" s="765"/>
      <c r="Q107" s="766"/>
      <c r="R107" s="218"/>
      <c r="S107" s="962"/>
      <c r="T107" s="141"/>
      <c r="U107" s="932">
        <f t="shared" si="14"/>
        <v>0</v>
      </c>
      <c r="V107" s="142"/>
      <c r="W107" s="943">
        <f>SUM(I107:Q107,S107)*E107</f>
        <v>0</v>
      </c>
      <c r="X107" s="142"/>
      <c r="Y107" s="950">
        <f>SUM(I107:Q107,S107)*G107</f>
        <v>0</v>
      </c>
      <c r="Z107" s="138"/>
      <c r="AA107" s="77"/>
      <c r="AB107" s="139"/>
    </row>
    <row r="108" spans="1:28" ht="12" customHeight="1" thickBot="1">
      <c r="A108" s="144"/>
      <c r="B108" s="831"/>
      <c r="C108" s="831"/>
      <c r="D108" s="831"/>
      <c r="E108" s="289"/>
      <c r="F108" s="289"/>
      <c r="G108" s="912"/>
      <c r="H108" s="919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145"/>
      <c r="U108" s="933"/>
      <c r="V108" s="146"/>
      <c r="W108" s="944"/>
      <c r="X108" s="77"/>
      <c r="Y108" s="951"/>
      <c r="Z108" s="77"/>
      <c r="AA108" s="77"/>
      <c r="AB108" s="139"/>
    </row>
    <row r="109" spans="1:28" ht="12" customHeight="1" thickBot="1">
      <c r="A109" s="147"/>
      <c r="B109" s="827" t="s">
        <v>644</v>
      </c>
      <c r="C109" s="361" t="s">
        <v>645</v>
      </c>
      <c r="D109" s="361" t="s">
        <v>532</v>
      </c>
      <c r="E109" s="311">
        <v>8</v>
      </c>
      <c r="F109" s="894">
        <v>4</v>
      </c>
      <c r="G109" s="904">
        <f t="shared" ref="G109:G124" si="15">0.45392*F109</f>
        <v>1.81568</v>
      </c>
      <c r="H109" s="420">
        <v>63</v>
      </c>
      <c r="I109" s="731"/>
      <c r="J109" s="732"/>
      <c r="K109" s="733"/>
      <c r="L109" s="734"/>
      <c r="M109" s="735"/>
      <c r="N109" s="736"/>
      <c r="O109" s="737"/>
      <c r="P109" s="738"/>
      <c r="Q109" s="739"/>
      <c r="R109" s="219"/>
      <c r="S109" s="959"/>
      <c r="T109" s="141"/>
      <c r="U109" s="931">
        <f t="shared" ref="U109:U125" si="16">SUM(I109:Q109,S109)*H109</f>
        <v>0</v>
      </c>
      <c r="V109" s="142"/>
      <c r="W109" s="941">
        <f>SUM(I109:Q109,S109)*E109</f>
        <v>0</v>
      </c>
      <c r="X109" s="142"/>
      <c r="Y109" s="948">
        <f>SUM(I109:Q109,S109)*G109</f>
        <v>0</v>
      </c>
      <c r="Z109" s="138"/>
      <c r="AA109" s="77"/>
      <c r="AB109" s="139"/>
    </row>
    <row r="110" spans="1:28" ht="12" customHeight="1" thickBot="1">
      <c r="A110" s="140"/>
      <c r="B110" s="828" t="s">
        <v>644</v>
      </c>
      <c r="C110" s="362" t="s">
        <v>646</v>
      </c>
      <c r="D110" s="362" t="s">
        <v>37</v>
      </c>
      <c r="E110" s="312">
        <v>4</v>
      </c>
      <c r="F110" s="895">
        <v>4</v>
      </c>
      <c r="G110" s="905">
        <f t="shared" si="15"/>
        <v>1.81568</v>
      </c>
      <c r="H110" s="420">
        <v>60</v>
      </c>
      <c r="I110" s="740"/>
      <c r="J110" s="741"/>
      <c r="K110" s="742"/>
      <c r="L110" s="743"/>
      <c r="M110" s="744"/>
      <c r="N110" s="745"/>
      <c r="O110" s="746"/>
      <c r="P110" s="747"/>
      <c r="Q110" s="748"/>
      <c r="R110" s="721"/>
      <c r="S110" s="960"/>
      <c r="T110" s="141"/>
      <c r="U110" s="931">
        <f t="shared" si="16"/>
        <v>0</v>
      </c>
      <c r="V110" s="142"/>
      <c r="W110" s="942">
        <f>SUM(I110:Q110,S110)*E110</f>
        <v>0</v>
      </c>
      <c r="X110" s="142"/>
      <c r="Y110" s="949">
        <f>SUM(I110:Q110,S110)*G110</f>
        <v>0</v>
      </c>
      <c r="Z110" s="138"/>
      <c r="AA110" s="77"/>
      <c r="AB110" s="139"/>
    </row>
    <row r="111" spans="1:28" ht="12" customHeight="1" thickBot="1">
      <c r="A111" s="140"/>
      <c r="B111" s="828" t="s">
        <v>644</v>
      </c>
      <c r="C111" s="362" t="s">
        <v>647</v>
      </c>
      <c r="D111" s="362" t="s">
        <v>37</v>
      </c>
      <c r="E111" s="312">
        <v>4</v>
      </c>
      <c r="F111" s="895">
        <v>5</v>
      </c>
      <c r="G111" s="905">
        <f t="shared" si="15"/>
        <v>2.2696000000000001</v>
      </c>
      <c r="H111" s="420">
        <v>73</v>
      </c>
      <c r="I111" s="740"/>
      <c r="J111" s="741"/>
      <c r="K111" s="742"/>
      <c r="L111" s="743"/>
      <c r="M111" s="744"/>
      <c r="N111" s="745"/>
      <c r="O111" s="746"/>
      <c r="P111" s="747"/>
      <c r="Q111" s="748"/>
      <c r="R111" s="721"/>
      <c r="S111" s="960"/>
      <c r="T111" s="141"/>
      <c r="U111" s="931">
        <f t="shared" si="16"/>
        <v>0</v>
      </c>
      <c r="V111" s="142"/>
      <c r="W111" s="942">
        <f>SUM(I111:Q111,S111)*E111</f>
        <v>0</v>
      </c>
      <c r="X111" s="142"/>
      <c r="Y111" s="949">
        <f>SUM(I111:Q111,S111)*G111</f>
        <v>0</v>
      </c>
      <c r="Z111" s="138"/>
      <c r="AA111" s="77"/>
      <c r="AB111" s="139"/>
    </row>
    <row r="112" spans="1:28" ht="12" customHeight="1" thickBot="1">
      <c r="A112" s="140"/>
      <c r="B112" s="828" t="s">
        <v>644</v>
      </c>
      <c r="C112" s="362" t="s">
        <v>648</v>
      </c>
      <c r="D112" s="362" t="s">
        <v>227</v>
      </c>
      <c r="E112" s="312">
        <v>4</v>
      </c>
      <c r="F112" s="895">
        <v>5</v>
      </c>
      <c r="G112" s="905">
        <f t="shared" si="15"/>
        <v>2.2696000000000001</v>
      </c>
      <c r="H112" s="420">
        <v>80</v>
      </c>
      <c r="I112" s="740"/>
      <c r="J112" s="741"/>
      <c r="K112" s="742"/>
      <c r="L112" s="743"/>
      <c r="M112" s="744"/>
      <c r="N112" s="745"/>
      <c r="O112" s="746"/>
      <c r="P112" s="747"/>
      <c r="Q112" s="748"/>
      <c r="R112" s="721"/>
      <c r="S112" s="960"/>
      <c r="T112" s="141"/>
      <c r="U112" s="931">
        <f t="shared" si="16"/>
        <v>0</v>
      </c>
      <c r="V112" s="142"/>
      <c r="W112" s="942">
        <f>SUM(I112:Q112,S112)*E112</f>
        <v>0</v>
      </c>
      <c r="X112" s="142"/>
      <c r="Y112" s="949">
        <f>SUM(I112:Q112,S112)*G112</f>
        <v>0</v>
      </c>
      <c r="Z112" s="138"/>
      <c r="AA112" s="77"/>
      <c r="AB112" s="139"/>
    </row>
    <row r="113" spans="1:28" ht="12" customHeight="1" thickBot="1">
      <c r="A113" s="140"/>
      <c r="B113" s="828" t="s">
        <v>644</v>
      </c>
      <c r="C113" s="362" t="s">
        <v>649</v>
      </c>
      <c r="D113" s="362" t="s">
        <v>227</v>
      </c>
      <c r="E113" s="312">
        <v>4</v>
      </c>
      <c r="F113" s="895">
        <v>6</v>
      </c>
      <c r="G113" s="905">
        <f t="shared" si="15"/>
        <v>2.7235199999999997</v>
      </c>
      <c r="H113" s="420">
        <v>108</v>
      </c>
      <c r="I113" s="740"/>
      <c r="J113" s="741"/>
      <c r="K113" s="742"/>
      <c r="L113" s="743"/>
      <c r="M113" s="744"/>
      <c r="N113" s="745"/>
      <c r="O113" s="746"/>
      <c r="P113" s="747"/>
      <c r="Q113" s="748"/>
      <c r="R113" s="721"/>
      <c r="S113" s="960"/>
      <c r="T113" s="141"/>
      <c r="U113" s="931">
        <f t="shared" si="16"/>
        <v>0</v>
      </c>
      <c r="V113" s="142"/>
      <c r="W113" s="942">
        <f>SUM(I113:Q113,S113)*E113</f>
        <v>0</v>
      </c>
      <c r="X113" s="142"/>
      <c r="Y113" s="949">
        <f>SUM(I113:Q113,S113)*G113</f>
        <v>0</v>
      </c>
      <c r="Z113" s="138"/>
      <c r="AA113" s="77"/>
      <c r="AB113" s="139"/>
    </row>
    <row r="114" spans="1:28" ht="12" customHeight="1" thickBot="1">
      <c r="A114" s="140"/>
      <c r="B114" s="828" t="s">
        <v>644</v>
      </c>
      <c r="C114" s="362" t="s">
        <v>650</v>
      </c>
      <c r="D114" s="362" t="s">
        <v>41</v>
      </c>
      <c r="E114" s="312">
        <v>4</v>
      </c>
      <c r="F114" s="895">
        <v>7</v>
      </c>
      <c r="G114" s="905">
        <f t="shared" si="15"/>
        <v>3.1774399999999998</v>
      </c>
      <c r="H114" s="420">
        <v>131</v>
      </c>
      <c r="I114" s="740"/>
      <c r="J114" s="741"/>
      <c r="K114" s="742"/>
      <c r="L114" s="743"/>
      <c r="M114" s="744"/>
      <c r="N114" s="745"/>
      <c r="O114" s="746"/>
      <c r="P114" s="747"/>
      <c r="Q114" s="748"/>
      <c r="R114" s="721"/>
      <c r="S114" s="960"/>
      <c r="T114" s="141"/>
      <c r="U114" s="931">
        <f t="shared" si="16"/>
        <v>0</v>
      </c>
      <c r="V114" s="142"/>
      <c r="W114" s="942">
        <f>SUM(I114:Q114,S114)*E114</f>
        <v>0</v>
      </c>
      <c r="X114" s="142"/>
      <c r="Y114" s="949">
        <f>SUM(I114:Q114,S114)*G114</f>
        <v>0</v>
      </c>
      <c r="Z114" s="138"/>
      <c r="AA114" s="77"/>
      <c r="AB114" s="139"/>
    </row>
    <row r="115" spans="1:28" ht="12" customHeight="1" thickBot="1">
      <c r="A115" s="140"/>
      <c r="B115" s="828" t="s">
        <v>644</v>
      </c>
      <c r="C115" s="362" t="s">
        <v>651</v>
      </c>
      <c r="D115" s="362" t="s">
        <v>41</v>
      </c>
      <c r="E115" s="312">
        <v>4</v>
      </c>
      <c r="F115" s="895">
        <v>7</v>
      </c>
      <c r="G115" s="905">
        <f t="shared" si="15"/>
        <v>3.1774399999999998</v>
      </c>
      <c r="H115" s="420">
        <v>121</v>
      </c>
      <c r="I115" s="740"/>
      <c r="J115" s="741"/>
      <c r="K115" s="742"/>
      <c r="L115" s="743"/>
      <c r="M115" s="744"/>
      <c r="N115" s="745"/>
      <c r="O115" s="746"/>
      <c r="P115" s="747"/>
      <c r="Q115" s="748"/>
      <c r="R115" s="721"/>
      <c r="S115" s="960"/>
      <c r="T115" s="141"/>
      <c r="U115" s="931">
        <f t="shared" si="16"/>
        <v>0</v>
      </c>
      <c r="V115" s="142"/>
      <c r="W115" s="942">
        <f>SUM(I115:Q115,S115)*E115</f>
        <v>0</v>
      </c>
      <c r="X115" s="142"/>
      <c r="Y115" s="949">
        <f>SUM(I115:Q115,S115)*G115</f>
        <v>0</v>
      </c>
      <c r="Z115" s="138"/>
      <c r="AA115" s="77"/>
      <c r="AB115" s="139"/>
    </row>
    <row r="116" spans="1:28" ht="12" customHeight="1" thickBot="1">
      <c r="A116" s="140"/>
      <c r="B116" s="828" t="s">
        <v>644</v>
      </c>
      <c r="C116" s="362" t="s">
        <v>652</v>
      </c>
      <c r="D116" s="362" t="s">
        <v>230</v>
      </c>
      <c r="E116" s="312">
        <v>4</v>
      </c>
      <c r="F116" s="895">
        <v>9</v>
      </c>
      <c r="G116" s="905">
        <f t="shared" si="15"/>
        <v>4.08528</v>
      </c>
      <c r="H116" s="420">
        <v>147</v>
      </c>
      <c r="I116" s="740"/>
      <c r="J116" s="741"/>
      <c r="K116" s="742"/>
      <c r="L116" s="743"/>
      <c r="M116" s="744"/>
      <c r="N116" s="745"/>
      <c r="O116" s="746"/>
      <c r="P116" s="747"/>
      <c r="Q116" s="748"/>
      <c r="R116" s="721"/>
      <c r="S116" s="960"/>
      <c r="T116" s="141"/>
      <c r="U116" s="931">
        <f t="shared" si="16"/>
        <v>0</v>
      </c>
      <c r="V116" s="142"/>
      <c r="W116" s="942">
        <f>SUM(I116:Q116,S116)*E116</f>
        <v>0</v>
      </c>
      <c r="X116" s="142"/>
      <c r="Y116" s="949">
        <f>SUM(I116:Q116,S116)*G116</f>
        <v>0</v>
      </c>
      <c r="Z116" s="138"/>
      <c r="AA116" s="77"/>
      <c r="AB116" s="139"/>
    </row>
    <row r="117" spans="1:28" ht="12" customHeight="1" thickBot="1">
      <c r="A117" s="140"/>
      <c r="B117" s="828" t="s">
        <v>644</v>
      </c>
      <c r="C117" s="362" t="s">
        <v>653</v>
      </c>
      <c r="D117" s="362" t="s">
        <v>230</v>
      </c>
      <c r="E117" s="312">
        <v>4</v>
      </c>
      <c r="F117" s="895">
        <v>11</v>
      </c>
      <c r="G117" s="905">
        <f t="shared" si="15"/>
        <v>4.9931200000000002</v>
      </c>
      <c r="H117" s="420">
        <v>184</v>
      </c>
      <c r="I117" s="740"/>
      <c r="J117" s="741"/>
      <c r="K117" s="742"/>
      <c r="L117" s="743"/>
      <c r="M117" s="744"/>
      <c r="N117" s="745"/>
      <c r="O117" s="746"/>
      <c r="P117" s="747"/>
      <c r="Q117" s="748"/>
      <c r="R117" s="721"/>
      <c r="S117" s="960"/>
      <c r="T117" s="141"/>
      <c r="U117" s="931">
        <f t="shared" si="16"/>
        <v>0</v>
      </c>
      <c r="V117" s="142"/>
      <c r="W117" s="942">
        <f>SUM(I117:Q117,S117)*E117</f>
        <v>0</v>
      </c>
      <c r="X117" s="142"/>
      <c r="Y117" s="949">
        <f>SUM(I117:Q117,S117)*G117</f>
        <v>0</v>
      </c>
      <c r="Z117" s="138"/>
      <c r="AA117" s="77"/>
      <c r="AB117" s="139"/>
    </row>
    <row r="118" spans="1:28" ht="12" customHeight="1" thickBot="1">
      <c r="A118" s="140"/>
      <c r="B118" s="828" t="s">
        <v>644</v>
      </c>
      <c r="C118" s="362" t="s">
        <v>654</v>
      </c>
      <c r="D118" s="362" t="s">
        <v>542</v>
      </c>
      <c r="E118" s="312">
        <v>4</v>
      </c>
      <c r="F118" s="895">
        <v>18</v>
      </c>
      <c r="G118" s="905">
        <f t="shared" si="15"/>
        <v>8.17056</v>
      </c>
      <c r="H118" s="420">
        <v>299</v>
      </c>
      <c r="I118" s="740"/>
      <c r="J118" s="741"/>
      <c r="K118" s="742"/>
      <c r="L118" s="743"/>
      <c r="M118" s="744"/>
      <c r="N118" s="745"/>
      <c r="O118" s="746"/>
      <c r="P118" s="747"/>
      <c r="Q118" s="748"/>
      <c r="R118" s="721"/>
      <c r="S118" s="960"/>
      <c r="T118" s="141"/>
      <c r="U118" s="931">
        <f t="shared" si="16"/>
        <v>0</v>
      </c>
      <c r="V118" s="142"/>
      <c r="W118" s="942">
        <f>SUM(I118:Q118,S118)*E118</f>
        <v>0</v>
      </c>
      <c r="X118" s="142"/>
      <c r="Y118" s="949">
        <f>SUM(I118:Q118,S118)*G118</f>
        <v>0</v>
      </c>
      <c r="Z118" s="138"/>
      <c r="AA118" s="77"/>
      <c r="AB118" s="139"/>
    </row>
    <row r="119" spans="1:28" ht="12" customHeight="1" thickBot="1">
      <c r="A119" s="140"/>
      <c r="B119" s="828" t="s">
        <v>644</v>
      </c>
      <c r="C119" s="362" t="s">
        <v>655</v>
      </c>
      <c r="D119" s="362" t="s">
        <v>542</v>
      </c>
      <c r="E119" s="312">
        <v>4</v>
      </c>
      <c r="F119" s="895">
        <v>16</v>
      </c>
      <c r="G119" s="905">
        <f t="shared" si="15"/>
        <v>7.2627199999999998</v>
      </c>
      <c r="H119" s="420">
        <v>283</v>
      </c>
      <c r="I119" s="740"/>
      <c r="J119" s="741"/>
      <c r="K119" s="742"/>
      <c r="L119" s="743"/>
      <c r="M119" s="744"/>
      <c r="N119" s="745"/>
      <c r="O119" s="746"/>
      <c r="P119" s="747"/>
      <c r="Q119" s="748"/>
      <c r="R119" s="721"/>
      <c r="S119" s="960"/>
      <c r="T119" s="141"/>
      <c r="U119" s="931">
        <f t="shared" si="16"/>
        <v>0</v>
      </c>
      <c r="V119" s="142"/>
      <c r="W119" s="942">
        <f>SUM(I119:Q119,S119)*E119</f>
        <v>0</v>
      </c>
      <c r="X119" s="142"/>
      <c r="Y119" s="949">
        <f>SUM(I119:Q119,S119)*G119</f>
        <v>0</v>
      </c>
      <c r="Z119" s="138"/>
      <c r="AA119" s="77"/>
      <c r="AB119" s="139"/>
    </row>
    <row r="120" spans="1:28" ht="12" customHeight="1" thickBot="1">
      <c r="A120" s="140"/>
      <c r="B120" s="828" t="s">
        <v>644</v>
      </c>
      <c r="C120" s="362" t="s">
        <v>656</v>
      </c>
      <c r="D120" s="362" t="s">
        <v>544</v>
      </c>
      <c r="E120" s="312">
        <v>1</v>
      </c>
      <c r="F120" s="895">
        <v>6</v>
      </c>
      <c r="G120" s="905">
        <f t="shared" si="15"/>
        <v>2.7235199999999997</v>
      </c>
      <c r="H120" s="420">
        <v>119</v>
      </c>
      <c r="I120" s="740"/>
      <c r="J120" s="741"/>
      <c r="K120" s="742"/>
      <c r="L120" s="743"/>
      <c r="M120" s="744"/>
      <c r="N120" s="745"/>
      <c r="O120" s="746"/>
      <c r="P120" s="747"/>
      <c r="Q120" s="748"/>
      <c r="R120" s="721"/>
      <c r="S120" s="960"/>
      <c r="T120" s="141"/>
      <c r="U120" s="931">
        <f t="shared" si="16"/>
        <v>0</v>
      </c>
      <c r="V120" s="142"/>
      <c r="W120" s="942">
        <f>SUM(I120:Q120,S120)*E120</f>
        <v>0</v>
      </c>
      <c r="X120" s="142"/>
      <c r="Y120" s="949">
        <f>SUM(I120:Q120,S120)*G120</f>
        <v>0</v>
      </c>
      <c r="Z120" s="138"/>
      <c r="AA120" s="77"/>
      <c r="AB120" s="139"/>
    </row>
    <row r="121" spans="1:28" ht="12" customHeight="1" thickBot="1">
      <c r="A121" s="140"/>
      <c r="B121" s="828" t="s">
        <v>644</v>
      </c>
      <c r="C121" s="362" t="s">
        <v>657</v>
      </c>
      <c r="D121" s="362" t="s">
        <v>544</v>
      </c>
      <c r="E121" s="312">
        <v>1</v>
      </c>
      <c r="F121" s="895">
        <v>7</v>
      </c>
      <c r="G121" s="905">
        <f t="shared" si="15"/>
        <v>3.1774399999999998</v>
      </c>
      <c r="H121" s="420">
        <v>128</v>
      </c>
      <c r="I121" s="740"/>
      <c r="J121" s="741"/>
      <c r="K121" s="742"/>
      <c r="L121" s="743"/>
      <c r="M121" s="744"/>
      <c r="N121" s="745"/>
      <c r="O121" s="746"/>
      <c r="P121" s="747"/>
      <c r="Q121" s="748"/>
      <c r="R121" s="721"/>
      <c r="S121" s="960"/>
      <c r="T121" s="141"/>
      <c r="U121" s="931">
        <f t="shared" si="16"/>
        <v>0</v>
      </c>
      <c r="V121" s="142"/>
      <c r="W121" s="942">
        <f>SUM(I121:Q121,S121)*E121</f>
        <v>0</v>
      </c>
      <c r="X121" s="142"/>
      <c r="Y121" s="949">
        <f>SUM(I121:Q121,S121)*G121</f>
        <v>0</v>
      </c>
      <c r="Z121" s="138"/>
      <c r="AA121" s="77"/>
      <c r="AB121" s="139"/>
    </row>
    <row r="122" spans="1:28" ht="12" customHeight="1" thickBot="1">
      <c r="A122" s="140"/>
      <c r="B122" s="828" t="s">
        <v>644</v>
      </c>
      <c r="C122" s="362" t="s">
        <v>658</v>
      </c>
      <c r="D122" s="362" t="s">
        <v>544</v>
      </c>
      <c r="E122" s="312">
        <v>1</v>
      </c>
      <c r="F122" s="895">
        <v>8</v>
      </c>
      <c r="G122" s="905">
        <f t="shared" si="15"/>
        <v>3.6313599999999999</v>
      </c>
      <c r="H122" s="420">
        <v>132</v>
      </c>
      <c r="I122" s="740"/>
      <c r="J122" s="741"/>
      <c r="K122" s="742"/>
      <c r="L122" s="743"/>
      <c r="M122" s="744"/>
      <c r="N122" s="745"/>
      <c r="O122" s="746"/>
      <c r="P122" s="747"/>
      <c r="Q122" s="748"/>
      <c r="R122" s="721"/>
      <c r="S122" s="960"/>
      <c r="T122" s="141"/>
      <c r="U122" s="931">
        <f t="shared" si="16"/>
        <v>0</v>
      </c>
      <c r="V122" s="142"/>
      <c r="W122" s="942">
        <f>SUM(I122:Q122,S122)*E122</f>
        <v>0</v>
      </c>
      <c r="X122" s="142"/>
      <c r="Y122" s="949">
        <f>SUM(I122:Q122,S122)*G122</f>
        <v>0</v>
      </c>
      <c r="Z122" s="138"/>
      <c r="AA122" s="77"/>
      <c r="AB122" s="139"/>
    </row>
    <row r="123" spans="1:28" ht="12" customHeight="1" thickBot="1">
      <c r="A123" s="140"/>
      <c r="B123" s="828" t="s">
        <v>644</v>
      </c>
      <c r="C123" s="362" t="s">
        <v>659</v>
      </c>
      <c r="D123" s="362" t="s">
        <v>544</v>
      </c>
      <c r="E123" s="312">
        <v>1</v>
      </c>
      <c r="F123" s="896">
        <v>9</v>
      </c>
      <c r="G123" s="905">
        <f t="shared" si="15"/>
        <v>4.08528</v>
      </c>
      <c r="H123" s="420">
        <v>144</v>
      </c>
      <c r="I123" s="740"/>
      <c r="J123" s="741"/>
      <c r="K123" s="742"/>
      <c r="L123" s="743"/>
      <c r="M123" s="744"/>
      <c r="N123" s="745"/>
      <c r="O123" s="746"/>
      <c r="P123" s="747"/>
      <c r="Q123" s="748"/>
      <c r="R123" s="721"/>
      <c r="S123" s="960"/>
      <c r="T123" s="141"/>
      <c r="U123" s="931">
        <f t="shared" si="16"/>
        <v>0</v>
      </c>
      <c r="V123" s="142"/>
      <c r="W123" s="942">
        <f>SUM(I123:Q123,S123)*E123</f>
        <v>0</v>
      </c>
      <c r="X123" s="142"/>
      <c r="Y123" s="949">
        <f>SUM(I123:Q123,S123)*G123</f>
        <v>0</v>
      </c>
      <c r="Z123" s="138"/>
      <c r="AA123" s="77"/>
      <c r="AB123" s="139"/>
    </row>
    <row r="124" spans="1:28" ht="12" customHeight="1" thickBot="1">
      <c r="A124" s="140"/>
      <c r="B124" s="829" t="s">
        <v>644</v>
      </c>
      <c r="C124" s="363" t="s">
        <v>660</v>
      </c>
      <c r="D124" s="363" t="s">
        <v>661</v>
      </c>
      <c r="E124" s="313">
        <v>1</v>
      </c>
      <c r="F124" s="295">
        <v>10</v>
      </c>
      <c r="G124" s="906">
        <f t="shared" si="15"/>
        <v>4.5392000000000001</v>
      </c>
      <c r="H124" s="420">
        <v>161</v>
      </c>
      <c r="I124" s="749"/>
      <c r="J124" s="750"/>
      <c r="K124" s="751"/>
      <c r="L124" s="752"/>
      <c r="M124" s="753"/>
      <c r="N124" s="754"/>
      <c r="O124" s="755"/>
      <c r="P124" s="756"/>
      <c r="Q124" s="757"/>
      <c r="R124" s="220"/>
      <c r="S124" s="961"/>
      <c r="T124" s="141"/>
      <c r="U124" s="931">
        <f t="shared" si="16"/>
        <v>0</v>
      </c>
      <c r="V124" s="142"/>
      <c r="W124" s="942">
        <f>SUM(I124:Q124,S124)*E124</f>
        <v>0</v>
      </c>
      <c r="X124" s="142"/>
      <c r="Y124" s="949">
        <f>SUM(I124:Q124,S124)*G124</f>
        <v>0</v>
      </c>
      <c r="Z124" s="138"/>
      <c r="AA124" s="77"/>
      <c r="AB124" s="139"/>
    </row>
    <row r="125" spans="1:28" ht="12" customHeight="1" thickBot="1">
      <c r="A125" s="143"/>
      <c r="B125" s="830" t="s">
        <v>662</v>
      </c>
      <c r="C125" s="845" t="s">
        <v>663</v>
      </c>
      <c r="D125" s="845" t="s">
        <v>46</v>
      </c>
      <c r="E125" s="871">
        <f>SUM(E109:E124)</f>
        <v>53</v>
      </c>
      <c r="F125" s="890">
        <f>SUM(F109:F124)</f>
        <v>132</v>
      </c>
      <c r="G125" s="909">
        <f>SUM(G109:G124)</f>
        <v>59.917439999999999</v>
      </c>
      <c r="H125" s="420">
        <v>2232</v>
      </c>
      <c r="I125" s="758"/>
      <c r="J125" s="759"/>
      <c r="K125" s="760"/>
      <c r="L125" s="761"/>
      <c r="M125" s="762"/>
      <c r="N125" s="763"/>
      <c r="O125" s="764"/>
      <c r="P125" s="765"/>
      <c r="Q125" s="766"/>
      <c r="R125" s="218"/>
      <c r="S125" s="962"/>
      <c r="T125" s="141"/>
      <c r="U125" s="932">
        <f t="shared" si="16"/>
        <v>0</v>
      </c>
      <c r="V125" s="142"/>
      <c r="W125" s="943">
        <f>SUM(I125:Q125,S125)*E125</f>
        <v>0</v>
      </c>
      <c r="X125" s="142"/>
      <c r="Y125" s="950">
        <f>SUM(I125:Q125,S125)*G125</f>
        <v>0</v>
      </c>
      <c r="Z125" s="138"/>
      <c r="AA125" s="77"/>
      <c r="AB125" s="139"/>
    </row>
    <row r="126" spans="1:28" ht="12" customHeight="1" thickBot="1">
      <c r="A126" s="144"/>
      <c r="B126" s="831"/>
      <c r="C126" s="831"/>
      <c r="D126" s="831"/>
      <c r="E126" s="289"/>
      <c r="F126" s="831"/>
      <c r="G126" s="910"/>
      <c r="H126" s="919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145"/>
      <c r="U126" s="933"/>
      <c r="V126" s="146"/>
      <c r="W126" s="944"/>
      <c r="X126" s="77"/>
      <c r="Y126" s="951"/>
      <c r="Z126" s="77"/>
      <c r="AA126" s="77"/>
      <c r="AB126" s="139"/>
    </row>
    <row r="127" spans="1:28" ht="12" customHeight="1" thickBot="1">
      <c r="A127" s="147"/>
      <c r="B127" s="827" t="s">
        <v>664</v>
      </c>
      <c r="C127" s="361" t="s">
        <v>665</v>
      </c>
      <c r="D127" s="361" t="s">
        <v>532</v>
      </c>
      <c r="E127" s="311">
        <v>8</v>
      </c>
      <c r="F127" s="290">
        <v>8</v>
      </c>
      <c r="G127" s="904">
        <f t="shared" ref="G127:G137" si="17">0.45392*F127</f>
        <v>3.6313599999999999</v>
      </c>
      <c r="H127" s="420">
        <v>36</v>
      </c>
      <c r="I127" s="731"/>
      <c r="J127" s="732"/>
      <c r="K127" s="733"/>
      <c r="L127" s="734"/>
      <c r="M127" s="735"/>
      <c r="N127" s="736"/>
      <c r="O127" s="737"/>
      <c r="P127" s="738"/>
      <c r="Q127" s="739"/>
      <c r="R127" s="219"/>
      <c r="S127" s="959"/>
      <c r="T127" s="141"/>
      <c r="U127" s="931">
        <f t="shared" ref="U127:U138" si="18">SUM(I127:Q127,S127)*H127</f>
        <v>0</v>
      </c>
      <c r="V127" s="142"/>
      <c r="W127" s="941">
        <f>SUM(I127:Q127,S127)*E127</f>
        <v>0</v>
      </c>
      <c r="X127" s="142"/>
      <c r="Y127" s="948">
        <f>SUM(I127:Q127,S127)*G127</f>
        <v>0</v>
      </c>
      <c r="Z127" s="138"/>
      <c r="AA127" s="77"/>
      <c r="AB127" s="139"/>
    </row>
    <row r="128" spans="1:28" ht="12" customHeight="1" thickBot="1">
      <c r="A128" s="140"/>
      <c r="B128" s="828" t="s">
        <v>664</v>
      </c>
      <c r="C128" s="362" t="s">
        <v>666</v>
      </c>
      <c r="D128" s="362" t="s">
        <v>37</v>
      </c>
      <c r="E128" s="312">
        <v>4</v>
      </c>
      <c r="F128" s="299">
        <v>8</v>
      </c>
      <c r="G128" s="905">
        <f t="shared" si="17"/>
        <v>3.6313599999999999</v>
      </c>
      <c r="H128" s="420">
        <v>36</v>
      </c>
      <c r="I128" s="740"/>
      <c r="J128" s="741"/>
      <c r="K128" s="742"/>
      <c r="L128" s="743"/>
      <c r="M128" s="744"/>
      <c r="N128" s="745"/>
      <c r="O128" s="746"/>
      <c r="P128" s="747"/>
      <c r="Q128" s="748"/>
      <c r="R128" s="721"/>
      <c r="S128" s="960"/>
      <c r="T128" s="141"/>
      <c r="U128" s="931">
        <f t="shared" si="18"/>
        <v>0</v>
      </c>
      <c r="V128" s="142"/>
      <c r="W128" s="942">
        <f>SUM(I128:Q128,S128)*E128</f>
        <v>0</v>
      </c>
      <c r="X128" s="142"/>
      <c r="Y128" s="949">
        <f>SUM(I128:Q128,S128)*G128</f>
        <v>0</v>
      </c>
      <c r="Z128" s="138"/>
      <c r="AA128" s="77"/>
      <c r="AB128" s="139"/>
    </row>
    <row r="129" spans="1:28" ht="12" customHeight="1" thickBot="1">
      <c r="A129" s="140"/>
      <c r="B129" s="828" t="s">
        <v>664</v>
      </c>
      <c r="C129" s="362" t="s">
        <v>667</v>
      </c>
      <c r="D129" s="362" t="s">
        <v>37</v>
      </c>
      <c r="E129" s="312">
        <v>4</v>
      </c>
      <c r="F129" s="299">
        <v>7</v>
      </c>
      <c r="G129" s="905">
        <f t="shared" si="17"/>
        <v>3.1774399999999998</v>
      </c>
      <c r="H129" s="420">
        <v>36</v>
      </c>
      <c r="I129" s="740"/>
      <c r="J129" s="741"/>
      <c r="K129" s="742"/>
      <c r="L129" s="743"/>
      <c r="M129" s="744"/>
      <c r="N129" s="745"/>
      <c r="O129" s="746"/>
      <c r="P129" s="747"/>
      <c r="Q129" s="748"/>
      <c r="R129" s="721"/>
      <c r="S129" s="960"/>
      <c r="T129" s="141"/>
      <c r="U129" s="931">
        <f t="shared" si="18"/>
        <v>0</v>
      </c>
      <c r="V129" s="142"/>
      <c r="W129" s="942">
        <f>SUM(I129:Q129,S129)*E129</f>
        <v>0</v>
      </c>
      <c r="X129" s="142"/>
      <c r="Y129" s="949">
        <f>SUM(I129:Q129,S129)*G129</f>
        <v>0</v>
      </c>
      <c r="Z129" s="138"/>
      <c r="AA129" s="77"/>
      <c r="AB129" s="139"/>
    </row>
    <row r="130" spans="1:28" ht="12" customHeight="1" thickBot="1">
      <c r="A130" s="140"/>
      <c r="B130" s="828" t="s">
        <v>664</v>
      </c>
      <c r="C130" s="362" t="s">
        <v>668</v>
      </c>
      <c r="D130" s="362" t="s">
        <v>227</v>
      </c>
      <c r="E130" s="312">
        <v>4</v>
      </c>
      <c r="F130" s="299">
        <v>7</v>
      </c>
      <c r="G130" s="905">
        <f t="shared" si="17"/>
        <v>3.1774399999999998</v>
      </c>
      <c r="H130" s="420">
        <v>59</v>
      </c>
      <c r="I130" s="740"/>
      <c r="J130" s="741"/>
      <c r="K130" s="742"/>
      <c r="L130" s="743"/>
      <c r="M130" s="744"/>
      <c r="N130" s="745"/>
      <c r="O130" s="746"/>
      <c r="P130" s="747"/>
      <c r="Q130" s="748"/>
      <c r="R130" s="721"/>
      <c r="S130" s="960"/>
      <c r="T130" s="141"/>
      <c r="U130" s="931">
        <f t="shared" si="18"/>
        <v>0</v>
      </c>
      <c r="V130" s="142"/>
      <c r="W130" s="942">
        <f>SUM(I130:Q130,S130)*E130</f>
        <v>0</v>
      </c>
      <c r="X130" s="142"/>
      <c r="Y130" s="949">
        <f>SUM(I130:Q130,S130)*G130</f>
        <v>0</v>
      </c>
      <c r="Z130" s="138"/>
      <c r="AA130" s="77"/>
      <c r="AB130" s="139"/>
    </row>
    <row r="131" spans="1:28" ht="12" customHeight="1" thickBot="1">
      <c r="A131" s="140"/>
      <c r="B131" s="828" t="s">
        <v>664</v>
      </c>
      <c r="C131" s="362" t="s">
        <v>669</v>
      </c>
      <c r="D131" s="362" t="s">
        <v>227</v>
      </c>
      <c r="E131" s="312">
        <v>4</v>
      </c>
      <c r="F131" s="299">
        <v>8</v>
      </c>
      <c r="G131" s="905">
        <f t="shared" si="17"/>
        <v>3.6313599999999999</v>
      </c>
      <c r="H131" s="420">
        <v>67</v>
      </c>
      <c r="I131" s="740"/>
      <c r="J131" s="741"/>
      <c r="K131" s="742"/>
      <c r="L131" s="743"/>
      <c r="M131" s="744"/>
      <c r="N131" s="745"/>
      <c r="O131" s="746"/>
      <c r="P131" s="747"/>
      <c r="Q131" s="748"/>
      <c r="R131" s="721"/>
      <c r="S131" s="960"/>
      <c r="T131" s="141"/>
      <c r="U131" s="931">
        <f t="shared" si="18"/>
        <v>0</v>
      </c>
      <c r="V131" s="142"/>
      <c r="W131" s="942">
        <f>SUM(I131:Q131,S131)*E131</f>
        <v>0</v>
      </c>
      <c r="X131" s="142"/>
      <c r="Y131" s="949">
        <f>SUM(I131:Q131,S131)*G131</f>
        <v>0</v>
      </c>
      <c r="Z131" s="138"/>
      <c r="AA131" s="77"/>
      <c r="AB131" s="139"/>
    </row>
    <row r="132" spans="1:28" ht="12" customHeight="1" thickBot="1">
      <c r="A132" s="140"/>
      <c r="B132" s="828" t="s">
        <v>664</v>
      </c>
      <c r="C132" s="362" t="s">
        <v>670</v>
      </c>
      <c r="D132" s="362" t="s">
        <v>41</v>
      </c>
      <c r="E132" s="312">
        <v>4</v>
      </c>
      <c r="F132" s="299">
        <v>9</v>
      </c>
      <c r="G132" s="905">
        <f t="shared" si="17"/>
        <v>4.08528</v>
      </c>
      <c r="H132" s="420">
        <v>125</v>
      </c>
      <c r="I132" s="740"/>
      <c r="J132" s="741"/>
      <c r="K132" s="742"/>
      <c r="L132" s="743"/>
      <c r="M132" s="744"/>
      <c r="N132" s="745"/>
      <c r="O132" s="746"/>
      <c r="P132" s="747"/>
      <c r="Q132" s="748"/>
      <c r="R132" s="721"/>
      <c r="S132" s="960"/>
      <c r="T132" s="141"/>
      <c r="U132" s="931">
        <f t="shared" si="18"/>
        <v>0</v>
      </c>
      <c r="V132" s="142"/>
      <c r="W132" s="942">
        <f>SUM(I132:Q132,S132)*E132</f>
        <v>0</v>
      </c>
      <c r="X132" s="142"/>
      <c r="Y132" s="949">
        <f>SUM(I132:Q132,S132)*G132</f>
        <v>0</v>
      </c>
      <c r="Z132" s="138"/>
      <c r="AA132" s="77"/>
      <c r="AB132" s="139"/>
    </row>
    <row r="133" spans="1:28" ht="12" customHeight="1" thickBot="1">
      <c r="A133" s="140"/>
      <c r="B133" s="828" t="s">
        <v>664</v>
      </c>
      <c r="C133" s="362" t="s">
        <v>671</v>
      </c>
      <c r="D133" s="362" t="s">
        <v>41</v>
      </c>
      <c r="E133" s="312">
        <v>4</v>
      </c>
      <c r="F133" s="299">
        <v>11</v>
      </c>
      <c r="G133" s="905">
        <f t="shared" si="17"/>
        <v>4.9931200000000002</v>
      </c>
      <c r="H133" s="420">
        <v>143</v>
      </c>
      <c r="I133" s="740"/>
      <c r="J133" s="741"/>
      <c r="K133" s="742"/>
      <c r="L133" s="743"/>
      <c r="M133" s="744"/>
      <c r="N133" s="745"/>
      <c r="O133" s="746"/>
      <c r="P133" s="747"/>
      <c r="Q133" s="748"/>
      <c r="R133" s="721"/>
      <c r="S133" s="960"/>
      <c r="T133" s="141"/>
      <c r="U133" s="931">
        <f t="shared" si="18"/>
        <v>0</v>
      </c>
      <c r="V133" s="142"/>
      <c r="W133" s="942">
        <f>SUM(I133:Q133,S133)*E133</f>
        <v>0</v>
      </c>
      <c r="X133" s="142"/>
      <c r="Y133" s="949">
        <f>SUM(I133:Q133,S133)*G133</f>
        <v>0</v>
      </c>
      <c r="Z133" s="138"/>
      <c r="AA133" s="77"/>
      <c r="AB133" s="139"/>
    </row>
    <row r="134" spans="1:28" ht="12" customHeight="1" thickBot="1">
      <c r="A134" s="140"/>
      <c r="B134" s="828" t="s">
        <v>664</v>
      </c>
      <c r="C134" s="362" t="s">
        <v>672</v>
      </c>
      <c r="D134" s="362" t="s">
        <v>230</v>
      </c>
      <c r="E134" s="312">
        <v>4</v>
      </c>
      <c r="F134" s="299">
        <v>15</v>
      </c>
      <c r="G134" s="905">
        <f t="shared" si="17"/>
        <v>6.8087999999999997</v>
      </c>
      <c r="H134" s="420">
        <v>243</v>
      </c>
      <c r="I134" s="740"/>
      <c r="J134" s="741"/>
      <c r="K134" s="742"/>
      <c r="L134" s="743"/>
      <c r="M134" s="744"/>
      <c r="N134" s="745"/>
      <c r="O134" s="746"/>
      <c r="P134" s="747"/>
      <c r="Q134" s="748"/>
      <c r="R134" s="721"/>
      <c r="S134" s="960"/>
      <c r="T134" s="141"/>
      <c r="U134" s="931">
        <f t="shared" si="18"/>
        <v>0</v>
      </c>
      <c r="V134" s="142"/>
      <c r="W134" s="942">
        <f>SUM(I134:Q134,S134)*E134</f>
        <v>0</v>
      </c>
      <c r="X134" s="142"/>
      <c r="Y134" s="949">
        <f>SUM(I134:Q134,S134)*G134</f>
        <v>0</v>
      </c>
      <c r="Z134" s="138"/>
      <c r="AA134" s="77"/>
      <c r="AB134" s="139"/>
    </row>
    <row r="135" spans="1:28" ht="12" customHeight="1" thickBot="1">
      <c r="A135" s="140"/>
      <c r="B135" s="828" t="s">
        <v>664</v>
      </c>
      <c r="C135" s="362" t="s">
        <v>673</v>
      </c>
      <c r="D135" s="362" t="s">
        <v>230</v>
      </c>
      <c r="E135" s="312">
        <v>4</v>
      </c>
      <c r="F135" s="299">
        <v>15</v>
      </c>
      <c r="G135" s="905">
        <f t="shared" si="17"/>
        <v>6.8087999999999997</v>
      </c>
      <c r="H135" s="420">
        <v>256</v>
      </c>
      <c r="I135" s="740"/>
      <c r="J135" s="741"/>
      <c r="K135" s="742"/>
      <c r="L135" s="743"/>
      <c r="M135" s="744"/>
      <c r="N135" s="745"/>
      <c r="O135" s="746"/>
      <c r="P135" s="747"/>
      <c r="Q135" s="748"/>
      <c r="R135" s="721"/>
      <c r="S135" s="960"/>
      <c r="T135" s="141"/>
      <c r="U135" s="931">
        <f t="shared" si="18"/>
        <v>0</v>
      </c>
      <c r="V135" s="142"/>
      <c r="W135" s="942">
        <f>SUM(I135:Q135,S135)*E135</f>
        <v>0</v>
      </c>
      <c r="X135" s="142"/>
      <c r="Y135" s="949">
        <f>SUM(I135:Q135,S135)*G135</f>
        <v>0</v>
      </c>
      <c r="Z135" s="138"/>
      <c r="AA135" s="77"/>
      <c r="AB135" s="139"/>
    </row>
    <row r="136" spans="1:28" ht="12" customHeight="1" thickBot="1">
      <c r="A136" s="140"/>
      <c r="B136" s="828" t="s">
        <v>664</v>
      </c>
      <c r="C136" s="362" t="s">
        <v>674</v>
      </c>
      <c r="D136" s="362" t="s">
        <v>542</v>
      </c>
      <c r="E136" s="312">
        <v>4</v>
      </c>
      <c r="F136" s="299">
        <v>24</v>
      </c>
      <c r="G136" s="905">
        <f t="shared" si="17"/>
        <v>10.894079999999999</v>
      </c>
      <c r="H136" s="420">
        <v>345</v>
      </c>
      <c r="I136" s="740"/>
      <c r="J136" s="741"/>
      <c r="K136" s="742"/>
      <c r="L136" s="743"/>
      <c r="M136" s="744"/>
      <c r="N136" s="745"/>
      <c r="O136" s="746"/>
      <c r="P136" s="747"/>
      <c r="Q136" s="748"/>
      <c r="R136" s="721"/>
      <c r="S136" s="960"/>
      <c r="T136" s="141"/>
      <c r="U136" s="931">
        <f t="shared" si="18"/>
        <v>0</v>
      </c>
      <c r="V136" s="142"/>
      <c r="W136" s="942">
        <f>SUM(I136:Q136,S136)*E136</f>
        <v>0</v>
      </c>
      <c r="X136" s="142"/>
      <c r="Y136" s="949">
        <f>SUM(I136:Q136,S136)*G136</f>
        <v>0</v>
      </c>
      <c r="Z136" s="138"/>
      <c r="AA136" s="77"/>
      <c r="AB136" s="139"/>
    </row>
    <row r="137" spans="1:28" ht="12" customHeight="1" thickBot="1">
      <c r="A137" s="140"/>
      <c r="B137" s="829" t="s">
        <v>664</v>
      </c>
      <c r="C137" s="363" t="s">
        <v>675</v>
      </c>
      <c r="D137" s="363" t="s">
        <v>544</v>
      </c>
      <c r="E137" s="313">
        <v>1</v>
      </c>
      <c r="F137" s="295">
        <v>13</v>
      </c>
      <c r="G137" s="906">
        <f t="shared" si="17"/>
        <v>5.9009599999999995</v>
      </c>
      <c r="H137" s="420">
        <v>157</v>
      </c>
      <c r="I137" s="749"/>
      <c r="J137" s="750"/>
      <c r="K137" s="751"/>
      <c r="L137" s="752"/>
      <c r="M137" s="753"/>
      <c r="N137" s="754"/>
      <c r="O137" s="755"/>
      <c r="P137" s="756"/>
      <c r="Q137" s="757"/>
      <c r="R137" s="220"/>
      <c r="S137" s="961"/>
      <c r="T137" s="141"/>
      <c r="U137" s="931">
        <f t="shared" si="18"/>
        <v>0</v>
      </c>
      <c r="V137" s="142"/>
      <c r="W137" s="942">
        <f>SUM(I137:Q137,S137)*E137</f>
        <v>0</v>
      </c>
      <c r="X137" s="142"/>
      <c r="Y137" s="949">
        <f>SUM(I137:Q137,S137)*G137</f>
        <v>0</v>
      </c>
      <c r="Z137" s="138"/>
      <c r="AA137" s="77"/>
      <c r="AB137" s="139"/>
    </row>
    <row r="138" spans="1:28" ht="12" customHeight="1" thickBot="1">
      <c r="A138" s="143"/>
      <c r="B138" s="830" t="s">
        <v>676</v>
      </c>
      <c r="C138" s="845" t="s">
        <v>677</v>
      </c>
      <c r="D138" s="845" t="s">
        <v>46</v>
      </c>
      <c r="E138" s="871">
        <f>SUM(E127:E137)</f>
        <v>45</v>
      </c>
      <c r="F138" s="871">
        <f>SUM(F127:F137)</f>
        <v>125</v>
      </c>
      <c r="G138" s="907">
        <f>SUM(G127:G137)</f>
        <v>56.739999999999995</v>
      </c>
      <c r="H138" s="420">
        <v>1503</v>
      </c>
      <c r="I138" s="758"/>
      <c r="J138" s="759"/>
      <c r="K138" s="760"/>
      <c r="L138" s="761"/>
      <c r="M138" s="762"/>
      <c r="N138" s="763"/>
      <c r="O138" s="764"/>
      <c r="P138" s="765"/>
      <c r="Q138" s="766"/>
      <c r="R138" s="218"/>
      <c r="S138" s="962"/>
      <c r="T138" s="141"/>
      <c r="U138" s="932">
        <f t="shared" si="18"/>
        <v>0</v>
      </c>
      <c r="V138" s="142"/>
      <c r="W138" s="943">
        <f>SUM(I138:Q138,S138)*E138</f>
        <v>0</v>
      </c>
      <c r="X138" s="142"/>
      <c r="Y138" s="950">
        <f>SUM(I138:Q138,S138)*G138</f>
        <v>0</v>
      </c>
      <c r="Z138" s="138"/>
      <c r="AA138" s="77"/>
      <c r="AB138" s="139"/>
    </row>
    <row r="139" spans="1:28" ht="12" customHeight="1" thickBot="1">
      <c r="A139" s="144"/>
      <c r="B139" s="831"/>
      <c r="C139" s="831"/>
      <c r="D139" s="831"/>
      <c r="E139" s="289"/>
      <c r="F139" s="289"/>
      <c r="G139" s="912"/>
      <c r="H139" s="919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145"/>
      <c r="U139" s="933"/>
      <c r="V139" s="146"/>
      <c r="W139" s="944"/>
      <c r="X139" s="77"/>
      <c r="Y139" s="951"/>
      <c r="Z139" s="77"/>
      <c r="AA139" s="77"/>
      <c r="AB139" s="139"/>
    </row>
    <row r="140" spans="1:28" ht="12" customHeight="1" thickBot="1">
      <c r="A140" s="147"/>
      <c r="B140" s="827" t="s">
        <v>678</v>
      </c>
      <c r="C140" s="361" t="s">
        <v>679</v>
      </c>
      <c r="D140" s="361" t="s">
        <v>532</v>
      </c>
      <c r="E140" s="311">
        <v>10</v>
      </c>
      <c r="F140" s="290">
        <v>5</v>
      </c>
      <c r="G140" s="904">
        <f t="shared" ref="G140:G150" si="19">0.45392*F140</f>
        <v>2.2696000000000001</v>
      </c>
      <c r="H140" s="420">
        <v>81</v>
      </c>
      <c r="I140" s="731"/>
      <c r="J140" s="732"/>
      <c r="K140" s="733"/>
      <c r="L140" s="734"/>
      <c r="M140" s="735"/>
      <c r="N140" s="736"/>
      <c r="O140" s="737"/>
      <c r="P140" s="738"/>
      <c r="Q140" s="739"/>
      <c r="R140" s="219"/>
      <c r="S140" s="959"/>
      <c r="T140" s="141"/>
      <c r="U140" s="931">
        <f t="shared" ref="U140:U151" si="20">SUM(I140:Q140,S140)*H140</f>
        <v>0</v>
      </c>
      <c r="V140" s="142"/>
      <c r="W140" s="941">
        <f>SUM(I140:Q140,S140)*E140</f>
        <v>0</v>
      </c>
      <c r="X140" s="142"/>
      <c r="Y140" s="948">
        <f>SUM(I140:Q140,S140)*G140</f>
        <v>0</v>
      </c>
      <c r="Z140" s="138"/>
      <c r="AA140" s="77"/>
      <c r="AB140" s="139"/>
    </row>
    <row r="141" spans="1:28" ht="12" customHeight="1" thickBot="1">
      <c r="A141" s="140"/>
      <c r="B141" s="828" t="s">
        <v>678</v>
      </c>
      <c r="C141" s="362" t="s">
        <v>680</v>
      </c>
      <c r="D141" s="362" t="s">
        <v>37</v>
      </c>
      <c r="E141" s="312">
        <v>4</v>
      </c>
      <c r="F141" s="299">
        <v>4</v>
      </c>
      <c r="G141" s="905">
        <f t="shared" si="19"/>
        <v>1.81568</v>
      </c>
      <c r="H141" s="420">
        <v>68</v>
      </c>
      <c r="I141" s="740"/>
      <c r="J141" s="741"/>
      <c r="K141" s="742"/>
      <c r="L141" s="743"/>
      <c r="M141" s="744"/>
      <c r="N141" s="745"/>
      <c r="O141" s="746"/>
      <c r="P141" s="747"/>
      <c r="Q141" s="748"/>
      <c r="R141" s="721"/>
      <c r="S141" s="960"/>
      <c r="T141" s="141"/>
      <c r="U141" s="931">
        <f t="shared" si="20"/>
        <v>0</v>
      </c>
      <c r="V141" s="142"/>
      <c r="W141" s="942">
        <f>SUM(I141:Q141,S141)*E141</f>
        <v>0</v>
      </c>
      <c r="X141" s="142"/>
      <c r="Y141" s="949">
        <f>SUM(I141:Q141,S141)*G141</f>
        <v>0</v>
      </c>
      <c r="Z141" s="138"/>
      <c r="AA141" s="77"/>
      <c r="AB141" s="139"/>
    </row>
    <row r="142" spans="1:28" ht="12" customHeight="1" thickBot="1">
      <c r="A142" s="140"/>
      <c r="B142" s="828" t="s">
        <v>678</v>
      </c>
      <c r="C142" s="362" t="s">
        <v>681</v>
      </c>
      <c r="D142" s="362" t="s">
        <v>37</v>
      </c>
      <c r="E142" s="312">
        <v>4</v>
      </c>
      <c r="F142" s="299">
        <v>5</v>
      </c>
      <c r="G142" s="905">
        <f t="shared" si="19"/>
        <v>2.2696000000000001</v>
      </c>
      <c r="H142" s="420">
        <v>77</v>
      </c>
      <c r="I142" s="740"/>
      <c r="J142" s="741"/>
      <c r="K142" s="742"/>
      <c r="L142" s="743"/>
      <c r="M142" s="744"/>
      <c r="N142" s="745"/>
      <c r="O142" s="746"/>
      <c r="P142" s="747"/>
      <c r="Q142" s="748"/>
      <c r="R142" s="721"/>
      <c r="S142" s="960"/>
      <c r="T142" s="141"/>
      <c r="U142" s="931">
        <f t="shared" si="20"/>
        <v>0</v>
      </c>
      <c r="V142" s="142"/>
      <c r="W142" s="942">
        <f>SUM(I142:Q142,S142)*E142</f>
        <v>0</v>
      </c>
      <c r="X142" s="142"/>
      <c r="Y142" s="949">
        <f>SUM(I142:Q142,S142)*G142</f>
        <v>0</v>
      </c>
      <c r="Z142" s="138"/>
      <c r="AA142" s="77"/>
      <c r="AB142" s="139"/>
    </row>
    <row r="143" spans="1:28" ht="12" customHeight="1" thickBot="1">
      <c r="A143" s="140"/>
      <c r="B143" s="828" t="s">
        <v>678</v>
      </c>
      <c r="C143" s="362" t="s">
        <v>682</v>
      </c>
      <c r="D143" s="362" t="s">
        <v>227</v>
      </c>
      <c r="E143" s="312">
        <v>4</v>
      </c>
      <c r="F143" s="299">
        <v>5</v>
      </c>
      <c r="G143" s="905">
        <f t="shared" si="19"/>
        <v>2.2696000000000001</v>
      </c>
      <c r="H143" s="420">
        <v>85</v>
      </c>
      <c r="I143" s="740"/>
      <c r="J143" s="741"/>
      <c r="K143" s="742"/>
      <c r="L143" s="743"/>
      <c r="M143" s="744"/>
      <c r="N143" s="745"/>
      <c r="O143" s="746"/>
      <c r="P143" s="747"/>
      <c r="Q143" s="748"/>
      <c r="R143" s="721"/>
      <c r="S143" s="960"/>
      <c r="T143" s="141"/>
      <c r="U143" s="931">
        <f t="shared" si="20"/>
        <v>0</v>
      </c>
      <c r="V143" s="142"/>
      <c r="W143" s="942">
        <f>SUM(I143:Q143,S143)*E143</f>
        <v>0</v>
      </c>
      <c r="X143" s="142"/>
      <c r="Y143" s="949">
        <f>SUM(I143:Q143,S143)*G143</f>
        <v>0</v>
      </c>
      <c r="Z143" s="138"/>
      <c r="AA143" s="77"/>
      <c r="AB143" s="139"/>
    </row>
    <row r="144" spans="1:28" ht="12" customHeight="1" thickBot="1">
      <c r="A144" s="140"/>
      <c r="B144" s="828" t="s">
        <v>678</v>
      </c>
      <c r="C144" s="362" t="s">
        <v>683</v>
      </c>
      <c r="D144" s="362" t="s">
        <v>227</v>
      </c>
      <c r="E144" s="312">
        <v>4</v>
      </c>
      <c r="F144" s="299">
        <v>6</v>
      </c>
      <c r="G144" s="905">
        <f t="shared" si="19"/>
        <v>2.7235199999999997</v>
      </c>
      <c r="H144" s="420">
        <v>95</v>
      </c>
      <c r="I144" s="740"/>
      <c r="J144" s="741"/>
      <c r="K144" s="742"/>
      <c r="L144" s="743"/>
      <c r="M144" s="744"/>
      <c r="N144" s="745"/>
      <c r="O144" s="746"/>
      <c r="P144" s="747"/>
      <c r="Q144" s="748"/>
      <c r="R144" s="721"/>
      <c r="S144" s="960"/>
      <c r="T144" s="141"/>
      <c r="U144" s="931">
        <f t="shared" si="20"/>
        <v>0</v>
      </c>
      <c r="V144" s="142"/>
      <c r="W144" s="942">
        <f>SUM(I144:Q144,S144)*E144</f>
        <v>0</v>
      </c>
      <c r="X144" s="142"/>
      <c r="Y144" s="949">
        <f>SUM(I144:Q144,S144)*G144</f>
        <v>0</v>
      </c>
      <c r="Z144" s="138"/>
      <c r="AA144" s="77"/>
      <c r="AB144" s="139"/>
    </row>
    <row r="145" spans="1:28" ht="12" customHeight="1" thickBot="1">
      <c r="A145" s="140"/>
      <c r="B145" s="828" t="s">
        <v>678</v>
      </c>
      <c r="C145" s="362" t="s">
        <v>684</v>
      </c>
      <c r="D145" s="362" t="s">
        <v>41</v>
      </c>
      <c r="E145" s="312">
        <v>4</v>
      </c>
      <c r="F145" s="299">
        <v>6</v>
      </c>
      <c r="G145" s="905">
        <f t="shared" si="19"/>
        <v>2.7235199999999997</v>
      </c>
      <c r="H145" s="420">
        <v>107</v>
      </c>
      <c r="I145" s="740"/>
      <c r="J145" s="741"/>
      <c r="K145" s="742"/>
      <c r="L145" s="743"/>
      <c r="M145" s="744"/>
      <c r="N145" s="745"/>
      <c r="O145" s="746"/>
      <c r="P145" s="747"/>
      <c r="Q145" s="748"/>
      <c r="R145" s="721"/>
      <c r="S145" s="960"/>
      <c r="T145" s="141"/>
      <c r="U145" s="931">
        <f t="shared" si="20"/>
        <v>0</v>
      </c>
      <c r="V145" s="142"/>
      <c r="W145" s="942">
        <f>SUM(I145:Q145,S145)*E145</f>
        <v>0</v>
      </c>
      <c r="X145" s="142"/>
      <c r="Y145" s="949">
        <f>SUM(I145:Q145,S145)*G145</f>
        <v>0</v>
      </c>
      <c r="Z145" s="138"/>
      <c r="AA145" s="77"/>
      <c r="AB145" s="139"/>
    </row>
    <row r="146" spans="1:28" ht="12" customHeight="1" thickBot="1">
      <c r="A146" s="140"/>
      <c r="B146" s="828" t="s">
        <v>678</v>
      </c>
      <c r="C146" s="362" t="s">
        <v>685</v>
      </c>
      <c r="D146" s="362" t="s">
        <v>41</v>
      </c>
      <c r="E146" s="312">
        <v>4</v>
      </c>
      <c r="F146" s="299">
        <v>11</v>
      </c>
      <c r="G146" s="905">
        <f t="shared" si="19"/>
        <v>4.9931200000000002</v>
      </c>
      <c r="H146" s="420">
        <v>175</v>
      </c>
      <c r="I146" s="740"/>
      <c r="J146" s="741"/>
      <c r="K146" s="742"/>
      <c r="L146" s="743"/>
      <c r="M146" s="744"/>
      <c r="N146" s="745"/>
      <c r="O146" s="746"/>
      <c r="P146" s="747"/>
      <c r="Q146" s="748"/>
      <c r="R146" s="721"/>
      <c r="S146" s="960"/>
      <c r="T146" s="141"/>
      <c r="U146" s="931">
        <f t="shared" si="20"/>
        <v>0</v>
      </c>
      <c r="V146" s="142"/>
      <c r="W146" s="942">
        <f>SUM(I146:Q146,S146)*E146</f>
        <v>0</v>
      </c>
      <c r="X146" s="142"/>
      <c r="Y146" s="949">
        <f>SUM(I146:Q146,S146)*G146</f>
        <v>0</v>
      </c>
      <c r="Z146" s="138"/>
      <c r="AA146" s="77"/>
      <c r="AB146" s="139"/>
    </row>
    <row r="147" spans="1:28" ht="12" customHeight="1" thickBot="1">
      <c r="A147" s="140"/>
      <c r="B147" s="828" t="s">
        <v>678</v>
      </c>
      <c r="C147" s="362" t="s">
        <v>686</v>
      </c>
      <c r="D147" s="362" t="s">
        <v>230</v>
      </c>
      <c r="E147" s="312">
        <v>4</v>
      </c>
      <c r="F147" s="299">
        <v>10</v>
      </c>
      <c r="G147" s="905">
        <f t="shared" si="19"/>
        <v>4.5392000000000001</v>
      </c>
      <c r="H147" s="420">
        <v>168</v>
      </c>
      <c r="I147" s="740"/>
      <c r="J147" s="741"/>
      <c r="K147" s="742"/>
      <c r="L147" s="743"/>
      <c r="M147" s="744"/>
      <c r="N147" s="745"/>
      <c r="O147" s="746"/>
      <c r="P147" s="747"/>
      <c r="Q147" s="748"/>
      <c r="R147" s="721"/>
      <c r="S147" s="960"/>
      <c r="T147" s="141"/>
      <c r="U147" s="931">
        <f t="shared" si="20"/>
        <v>0</v>
      </c>
      <c r="V147" s="142"/>
      <c r="W147" s="942">
        <f>SUM(I147:Q147,S147)*E147</f>
        <v>0</v>
      </c>
      <c r="X147" s="142"/>
      <c r="Y147" s="949">
        <f>SUM(I147:Q147,S147)*G147</f>
        <v>0</v>
      </c>
      <c r="Z147" s="138"/>
      <c r="AA147" s="77"/>
      <c r="AB147" s="139"/>
    </row>
    <row r="148" spans="1:28" ht="12" customHeight="1" thickBot="1">
      <c r="A148" s="140"/>
      <c r="B148" s="828" t="s">
        <v>678</v>
      </c>
      <c r="C148" s="362" t="s">
        <v>687</v>
      </c>
      <c r="D148" s="362" t="s">
        <v>230</v>
      </c>
      <c r="E148" s="312">
        <v>4</v>
      </c>
      <c r="F148" s="299">
        <v>15</v>
      </c>
      <c r="G148" s="905">
        <f t="shared" si="19"/>
        <v>6.8087999999999997</v>
      </c>
      <c r="H148" s="420">
        <v>260</v>
      </c>
      <c r="I148" s="740"/>
      <c r="J148" s="741"/>
      <c r="K148" s="742"/>
      <c r="L148" s="743"/>
      <c r="M148" s="744"/>
      <c r="N148" s="745"/>
      <c r="O148" s="746"/>
      <c r="P148" s="747"/>
      <c r="Q148" s="748"/>
      <c r="R148" s="721"/>
      <c r="S148" s="960"/>
      <c r="T148" s="141"/>
      <c r="U148" s="931">
        <f t="shared" si="20"/>
        <v>0</v>
      </c>
      <c r="V148" s="142"/>
      <c r="W148" s="942">
        <f>SUM(I148:Q148,S148)*E148</f>
        <v>0</v>
      </c>
      <c r="X148" s="142"/>
      <c r="Y148" s="949">
        <f>SUM(I148:Q148,S148)*G148</f>
        <v>0</v>
      </c>
      <c r="Z148" s="138"/>
      <c r="AA148" s="77"/>
      <c r="AB148" s="139"/>
    </row>
    <row r="149" spans="1:28" ht="12" customHeight="1" thickBot="1">
      <c r="A149" s="140"/>
      <c r="B149" s="828" t="s">
        <v>678</v>
      </c>
      <c r="C149" s="362" t="s">
        <v>688</v>
      </c>
      <c r="D149" s="362" t="s">
        <v>542</v>
      </c>
      <c r="E149" s="312">
        <v>4</v>
      </c>
      <c r="F149" s="299">
        <v>16</v>
      </c>
      <c r="G149" s="905">
        <f t="shared" si="19"/>
        <v>7.2627199999999998</v>
      </c>
      <c r="H149" s="420">
        <v>280</v>
      </c>
      <c r="I149" s="740"/>
      <c r="J149" s="741"/>
      <c r="K149" s="742"/>
      <c r="L149" s="743"/>
      <c r="M149" s="744"/>
      <c r="N149" s="745"/>
      <c r="O149" s="746"/>
      <c r="P149" s="747"/>
      <c r="Q149" s="748"/>
      <c r="R149" s="721"/>
      <c r="S149" s="960"/>
      <c r="T149" s="141"/>
      <c r="U149" s="931">
        <f t="shared" si="20"/>
        <v>0</v>
      </c>
      <c r="V149" s="142"/>
      <c r="W149" s="942">
        <f>SUM(I149:Q149,S149)*E149</f>
        <v>0</v>
      </c>
      <c r="X149" s="142"/>
      <c r="Y149" s="949">
        <f>SUM(I149:Q149,S149)*G149</f>
        <v>0</v>
      </c>
      <c r="Z149" s="138"/>
      <c r="AA149" s="77"/>
      <c r="AB149" s="139"/>
    </row>
    <row r="150" spans="1:28" ht="12" customHeight="1" thickBot="1">
      <c r="A150" s="140"/>
      <c r="B150" s="829" t="s">
        <v>678</v>
      </c>
      <c r="C150" s="363" t="s">
        <v>689</v>
      </c>
      <c r="D150" s="363" t="s">
        <v>544</v>
      </c>
      <c r="E150" s="313">
        <v>1</v>
      </c>
      <c r="F150" s="295">
        <v>8</v>
      </c>
      <c r="G150" s="906">
        <f t="shared" si="19"/>
        <v>3.6313599999999999</v>
      </c>
      <c r="H150" s="420">
        <v>128</v>
      </c>
      <c r="I150" s="749"/>
      <c r="J150" s="750"/>
      <c r="K150" s="751"/>
      <c r="L150" s="752"/>
      <c r="M150" s="753"/>
      <c r="N150" s="754"/>
      <c r="O150" s="755"/>
      <c r="P150" s="756"/>
      <c r="Q150" s="757"/>
      <c r="R150" s="220"/>
      <c r="S150" s="961"/>
      <c r="T150" s="141"/>
      <c r="U150" s="931">
        <f t="shared" si="20"/>
        <v>0</v>
      </c>
      <c r="V150" s="142"/>
      <c r="W150" s="942">
        <f>SUM(I150:Q150,S150)*E150</f>
        <v>0</v>
      </c>
      <c r="X150" s="142"/>
      <c r="Y150" s="949">
        <f>SUM(I150:Q150,S150)*G150</f>
        <v>0</v>
      </c>
      <c r="Z150" s="138"/>
      <c r="AA150" s="77"/>
      <c r="AB150" s="139"/>
    </row>
    <row r="151" spans="1:28" ht="12" customHeight="1" thickBot="1">
      <c r="A151" s="143"/>
      <c r="B151" s="830" t="s">
        <v>690</v>
      </c>
      <c r="C151" s="845" t="s">
        <v>691</v>
      </c>
      <c r="D151" s="845" t="s">
        <v>46</v>
      </c>
      <c r="E151" s="871">
        <f>SUM(E140:E150)</f>
        <v>47</v>
      </c>
      <c r="F151" s="871">
        <f>SUM(F140:F150)</f>
        <v>91</v>
      </c>
      <c r="G151" s="907">
        <f>SUM(G140:G150)</f>
        <v>41.306720000000006</v>
      </c>
      <c r="H151" s="420">
        <v>1524</v>
      </c>
      <c r="I151" s="758"/>
      <c r="J151" s="759"/>
      <c r="K151" s="760"/>
      <c r="L151" s="761"/>
      <c r="M151" s="762"/>
      <c r="N151" s="763"/>
      <c r="O151" s="764"/>
      <c r="P151" s="765"/>
      <c r="Q151" s="766"/>
      <c r="R151" s="218"/>
      <c r="S151" s="962"/>
      <c r="T151" s="141"/>
      <c r="U151" s="932">
        <f t="shared" si="20"/>
        <v>0</v>
      </c>
      <c r="V151" s="142"/>
      <c r="W151" s="943">
        <f>SUM(I151:Q151,S151)*E151</f>
        <v>0</v>
      </c>
      <c r="X151" s="142"/>
      <c r="Y151" s="950">
        <f>SUM(I151:Q151,S151)*G151</f>
        <v>0</v>
      </c>
      <c r="Z151" s="138"/>
      <c r="AA151" s="77"/>
      <c r="AB151" s="139"/>
    </row>
    <row r="152" spans="1:28" ht="12" customHeight="1" thickBot="1">
      <c r="A152" s="144"/>
      <c r="B152" s="831"/>
      <c r="C152" s="831"/>
      <c r="D152" s="831"/>
      <c r="E152" s="289"/>
      <c r="F152" s="289"/>
      <c r="G152" s="912"/>
      <c r="H152" s="919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145"/>
      <c r="U152" s="933"/>
      <c r="V152" s="146"/>
      <c r="W152" s="944"/>
      <c r="X152" s="77"/>
      <c r="Y152" s="951"/>
      <c r="Z152" s="77"/>
      <c r="AA152" s="77"/>
      <c r="AB152" s="139"/>
    </row>
    <row r="153" spans="1:28" ht="12" customHeight="1" thickBot="1">
      <c r="A153" s="147"/>
      <c r="B153" s="827" t="s">
        <v>692</v>
      </c>
      <c r="C153" s="361" t="s">
        <v>693</v>
      </c>
      <c r="D153" s="361" t="s">
        <v>532</v>
      </c>
      <c r="E153" s="311">
        <v>8</v>
      </c>
      <c r="F153" s="290">
        <v>4</v>
      </c>
      <c r="G153" s="904">
        <f t="shared" ref="G153:G160" si="21">0.45392*F153</f>
        <v>1.81568</v>
      </c>
      <c r="H153" s="420">
        <v>65</v>
      </c>
      <c r="I153" s="731"/>
      <c r="J153" s="732"/>
      <c r="K153" s="733"/>
      <c r="L153" s="734"/>
      <c r="M153" s="735"/>
      <c r="N153" s="736"/>
      <c r="O153" s="737"/>
      <c r="P153" s="738"/>
      <c r="Q153" s="739"/>
      <c r="R153" s="219"/>
      <c r="S153" s="959"/>
      <c r="T153" s="141"/>
      <c r="U153" s="931">
        <f t="shared" ref="U153:U161" si="22">SUM(I153:Q153,S153)*H153</f>
        <v>0</v>
      </c>
      <c r="V153" s="142"/>
      <c r="W153" s="941">
        <f>SUM(I153:Q153,S153)*E153</f>
        <v>0</v>
      </c>
      <c r="X153" s="142"/>
      <c r="Y153" s="948">
        <f>SUM(I153:Q153,S153)*G153</f>
        <v>0</v>
      </c>
      <c r="Z153" s="138"/>
      <c r="AA153" s="77"/>
      <c r="AB153" s="139"/>
    </row>
    <row r="154" spans="1:28" ht="12" customHeight="1" thickBot="1">
      <c r="A154" s="140"/>
      <c r="B154" s="828" t="s">
        <v>692</v>
      </c>
      <c r="C154" s="362" t="s">
        <v>694</v>
      </c>
      <c r="D154" s="362" t="s">
        <v>37</v>
      </c>
      <c r="E154" s="312">
        <v>4</v>
      </c>
      <c r="F154" s="299">
        <v>4</v>
      </c>
      <c r="G154" s="905">
        <f t="shared" si="21"/>
        <v>1.81568</v>
      </c>
      <c r="H154" s="420">
        <v>61</v>
      </c>
      <c r="I154" s="740"/>
      <c r="J154" s="741"/>
      <c r="K154" s="742"/>
      <c r="L154" s="743"/>
      <c r="M154" s="744"/>
      <c r="N154" s="745"/>
      <c r="O154" s="746"/>
      <c r="P154" s="747"/>
      <c r="Q154" s="748"/>
      <c r="R154" s="721"/>
      <c r="S154" s="960"/>
      <c r="T154" s="141"/>
      <c r="U154" s="931">
        <f t="shared" si="22"/>
        <v>0</v>
      </c>
      <c r="V154" s="142"/>
      <c r="W154" s="942">
        <f>SUM(I154:Q154,S154)*E154</f>
        <v>0</v>
      </c>
      <c r="X154" s="142"/>
      <c r="Y154" s="949">
        <f>SUM(I154:Q154,S154)*G154</f>
        <v>0</v>
      </c>
      <c r="Z154" s="138"/>
      <c r="AA154" s="77"/>
      <c r="AB154" s="139"/>
    </row>
    <row r="155" spans="1:28" ht="12" customHeight="1" thickBot="1">
      <c r="A155" s="140"/>
      <c r="B155" s="828" t="s">
        <v>692</v>
      </c>
      <c r="C155" s="362" t="s">
        <v>695</v>
      </c>
      <c r="D155" s="362" t="s">
        <v>227</v>
      </c>
      <c r="E155" s="312">
        <v>4</v>
      </c>
      <c r="F155" s="299">
        <v>5</v>
      </c>
      <c r="G155" s="905">
        <f t="shared" si="21"/>
        <v>2.2696000000000001</v>
      </c>
      <c r="H155" s="420">
        <v>79</v>
      </c>
      <c r="I155" s="740"/>
      <c r="J155" s="741"/>
      <c r="K155" s="742"/>
      <c r="L155" s="743"/>
      <c r="M155" s="744"/>
      <c r="N155" s="745"/>
      <c r="O155" s="746"/>
      <c r="P155" s="747"/>
      <c r="Q155" s="748"/>
      <c r="R155" s="721"/>
      <c r="S155" s="960"/>
      <c r="T155" s="141"/>
      <c r="U155" s="931">
        <f t="shared" si="22"/>
        <v>0</v>
      </c>
      <c r="V155" s="142"/>
      <c r="W155" s="942">
        <f>SUM(I155:Q155,S155)*E155</f>
        <v>0</v>
      </c>
      <c r="X155" s="142"/>
      <c r="Y155" s="949">
        <f>SUM(I155:Q155,S155)*G155</f>
        <v>0</v>
      </c>
      <c r="Z155" s="138"/>
      <c r="AA155" s="77"/>
      <c r="AB155" s="139"/>
    </row>
    <row r="156" spans="1:28" ht="12" customHeight="1" thickBot="1">
      <c r="A156" s="140"/>
      <c r="B156" s="828" t="s">
        <v>692</v>
      </c>
      <c r="C156" s="362" t="s">
        <v>696</v>
      </c>
      <c r="D156" s="362" t="s">
        <v>41</v>
      </c>
      <c r="E156" s="312">
        <v>4</v>
      </c>
      <c r="F156" s="299">
        <v>6</v>
      </c>
      <c r="G156" s="905">
        <f t="shared" si="21"/>
        <v>2.7235199999999997</v>
      </c>
      <c r="H156" s="420">
        <v>97</v>
      </c>
      <c r="I156" s="740"/>
      <c r="J156" s="741"/>
      <c r="K156" s="742"/>
      <c r="L156" s="743"/>
      <c r="M156" s="744"/>
      <c r="N156" s="745"/>
      <c r="O156" s="746"/>
      <c r="P156" s="747"/>
      <c r="Q156" s="748"/>
      <c r="R156" s="721"/>
      <c r="S156" s="960"/>
      <c r="T156" s="141"/>
      <c r="U156" s="931">
        <f t="shared" si="22"/>
        <v>0</v>
      </c>
      <c r="V156" s="142"/>
      <c r="W156" s="942">
        <f>SUM(I156:Q156,S156)*E156</f>
        <v>0</v>
      </c>
      <c r="X156" s="142"/>
      <c r="Y156" s="949">
        <f>SUM(I156:Q156,S156)*G156</f>
        <v>0</v>
      </c>
      <c r="Z156" s="138"/>
      <c r="AA156" s="77"/>
      <c r="AB156" s="139"/>
    </row>
    <row r="157" spans="1:28" ht="12" customHeight="1" thickBot="1">
      <c r="A157" s="140"/>
      <c r="B157" s="828" t="s">
        <v>692</v>
      </c>
      <c r="C157" s="362" t="s">
        <v>697</v>
      </c>
      <c r="D157" s="362" t="s">
        <v>230</v>
      </c>
      <c r="E157" s="312">
        <v>4</v>
      </c>
      <c r="F157" s="299">
        <v>12</v>
      </c>
      <c r="G157" s="905">
        <f t="shared" si="21"/>
        <v>5.4470399999999994</v>
      </c>
      <c r="H157" s="420">
        <v>189</v>
      </c>
      <c r="I157" s="740"/>
      <c r="J157" s="741"/>
      <c r="K157" s="742"/>
      <c r="L157" s="743"/>
      <c r="M157" s="744"/>
      <c r="N157" s="745"/>
      <c r="O157" s="746"/>
      <c r="P157" s="747"/>
      <c r="Q157" s="748"/>
      <c r="R157" s="721"/>
      <c r="S157" s="960"/>
      <c r="T157" s="141"/>
      <c r="U157" s="931">
        <f t="shared" si="22"/>
        <v>0</v>
      </c>
      <c r="V157" s="142"/>
      <c r="W157" s="942">
        <f>SUM(I157:Q157,S157)*E157</f>
        <v>0</v>
      </c>
      <c r="X157" s="142"/>
      <c r="Y157" s="949">
        <f>SUM(I157:Q157,S157)*G157</f>
        <v>0</v>
      </c>
      <c r="Z157" s="138"/>
      <c r="AA157" s="77"/>
      <c r="AB157" s="139"/>
    </row>
    <row r="158" spans="1:28" ht="12" customHeight="1" thickBot="1">
      <c r="A158" s="140"/>
      <c r="B158" s="828" t="s">
        <v>692</v>
      </c>
      <c r="C158" s="362" t="s">
        <v>698</v>
      </c>
      <c r="D158" s="362" t="s">
        <v>542</v>
      </c>
      <c r="E158" s="312">
        <v>1</v>
      </c>
      <c r="F158" s="299">
        <v>6</v>
      </c>
      <c r="G158" s="905">
        <f t="shared" si="21"/>
        <v>2.7235199999999997</v>
      </c>
      <c r="H158" s="420">
        <v>119</v>
      </c>
      <c r="I158" s="740"/>
      <c r="J158" s="741"/>
      <c r="K158" s="742"/>
      <c r="L158" s="743"/>
      <c r="M158" s="744"/>
      <c r="N158" s="745"/>
      <c r="O158" s="746"/>
      <c r="P158" s="747"/>
      <c r="Q158" s="748"/>
      <c r="R158" s="721"/>
      <c r="S158" s="960"/>
      <c r="T158" s="141"/>
      <c r="U158" s="931">
        <f t="shared" si="22"/>
        <v>0</v>
      </c>
      <c r="V158" s="142"/>
      <c r="W158" s="942">
        <f>SUM(I158:Q158,S158)*E158</f>
        <v>0</v>
      </c>
      <c r="X158" s="142"/>
      <c r="Y158" s="949">
        <f>SUM(I158:Q158,S158)*G158</f>
        <v>0</v>
      </c>
      <c r="Z158" s="138"/>
      <c r="AA158" s="77"/>
      <c r="AB158" s="139"/>
    </row>
    <row r="159" spans="1:28" ht="12" customHeight="1" thickBot="1">
      <c r="A159" s="140"/>
      <c r="B159" s="828" t="s">
        <v>692</v>
      </c>
      <c r="C159" s="362" t="s">
        <v>699</v>
      </c>
      <c r="D159" s="362" t="s">
        <v>544</v>
      </c>
      <c r="E159" s="312">
        <v>1</v>
      </c>
      <c r="F159" s="299">
        <v>7</v>
      </c>
      <c r="G159" s="905">
        <f t="shared" si="21"/>
        <v>3.1774399999999998</v>
      </c>
      <c r="H159" s="420">
        <v>124</v>
      </c>
      <c r="I159" s="740"/>
      <c r="J159" s="741"/>
      <c r="K159" s="742"/>
      <c r="L159" s="743"/>
      <c r="M159" s="744"/>
      <c r="N159" s="745"/>
      <c r="O159" s="746"/>
      <c r="P159" s="747"/>
      <c r="Q159" s="748"/>
      <c r="R159" s="721"/>
      <c r="S159" s="960"/>
      <c r="T159" s="141"/>
      <c r="U159" s="931">
        <f t="shared" si="22"/>
        <v>0</v>
      </c>
      <c r="V159" s="142"/>
      <c r="W159" s="942">
        <f>SUM(I159:Q159,S159)*E159</f>
        <v>0</v>
      </c>
      <c r="X159" s="142"/>
      <c r="Y159" s="949">
        <f>SUM(I159:Q159,S159)*G159</f>
        <v>0</v>
      </c>
      <c r="Z159" s="138"/>
      <c r="AA159" s="77"/>
      <c r="AB159" s="139"/>
    </row>
    <row r="160" spans="1:28" ht="12" customHeight="1" thickBot="1">
      <c r="A160" s="140"/>
      <c r="B160" s="829" t="s">
        <v>692</v>
      </c>
      <c r="C160" s="363" t="s">
        <v>700</v>
      </c>
      <c r="D160" s="363" t="s">
        <v>661</v>
      </c>
      <c r="E160" s="313">
        <v>1</v>
      </c>
      <c r="F160" s="295">
        <v>11</v>
      </c>
      <c r="G160" s="905">
        <f t="shared" si="21"/>
        <v>4.9931200000000002</v>
      </c>
      <c r="H160" s="420">
        <v>177</v>
      </c>
      <c r="I160" s="749"/>
      <c r="J160" s="750"/>
      <c r="K160" s="751"/>
      <c r="L160" s="752"/>
      <c r="M160" s="753"/>
      <c r="N160" s="754"/>
      <c r="O160" s="755"/>
      <c r="P160" s="756"/>
      <c r="Q160" s="757"/>
      <c r="R160" s="220"/>
      <c r="S160" s="961"/>
      <c r="T160" s="141"/>
      <c r="U160" s="931">
        <f t="shared" si="22"/>
        <v>0</v>
      </c>
      <c r="V160" s="142"/>
      <c r="W160" s="942">
        <f>SUM(I160:Q160,S160)*E160</f>
        <v>0</v>
      </c>
      <c r="X160" s="142"/>
      <c r="Y160" s="949">
        <f>SUM(I160:Q160,S160)*G160</f>
        <v>0</v>
      </c>
      <c r="Z160" s="138"/>
      <c r="AA160" s="77"/>
      <c r="AB160" s="139"/>
    </row>
    <row r="161" spans="1:28" ht="12" customHeight="1" thickBot="1">
      <c r="A161" s="143"/>
      <c r="B161" s="830" t="s">
        <v>701</v>
      </c>
      <c r="C161" s="845" t="s">
        <v>702</v>
      </c>
      <c r="D161" s="845" t="s">
        <v>46</v>
      </c>
      <c r="E161" s="871">
        <f>SUM(E153:E160)</f>
        <v>27</v>
      </c>
      <c r="F161" s="871">
        <f>SUM(F153:F160)</f>
        <v>55</v>
      </c>
      <c r="G161" s="913">
        <f>SUM(G153:G160)</f>
        <v>24.965599999999998</v>
      </c>
      <c r="H161" s="420">
        <v>912</v>
      </c>
      <c r="I161" s="758"/>
      <c r="J161" s="759"/>
      <c r="K161" s="760"/>
      <c r="L161" s="761"/>
      <c r="M161" s="762"/>
      <c r="N161" s="763"/>
      <c r="O161" s="764"/>
      <c r="P161" s="765"/>
      <c r="Q161" s="766"/>
      <c r="R161" s="218"/>
      <c r="S161" s="962"/>
      <c r="T161" s="141"/>
      <c r="U161" s="932">
        <f t="shared" si="22"/>
        <v>0</v>
      </c>
      <c r="V161" s="142"/>
      <c r="W161" s="943">
        <f>SUM(I161:Q161,S161)*E161</f>
        <v>0</v>
      </c>
      <c r="X161" s="142"/>
      <c r="Y161" s="950">
        <f>SUM(I161:Q161,S161)*G161</f>
        <v>0</v>
      </c>
      <c r="Z161" s="138"/>
      <c r="AA161" s="77"/>
      <c r="AB161" s="139"/>
    </row>
    <row r="162" spans="1:28" ht="12" customHeight="1" thickBot="1">
      <c r="A162" s="144"/>
      <c r="B162" s="831"/>
      <c r="C162" s="831"/>
      <c r="D162" s="831"/>
      <c r="E162" s="289"/>
      <c r="F162" s="831"/>
      <c r="G162" s="910"/>
      <c r="H162" s="919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145"/>
      <c r="U162" s="933"/>
      <c r="V162" s="146"/>
      <c r="W162" s="944"/>
      <c r="X162" s="77"/>
      <c r="Y162" s="951"/>
      <c r="Z162" s="77"/>
      <c r="AA162" s="77"/>
      <c r="AB162" s="139"/>
    </row>
    <row r="163" spans="1:28" ht="12" customHeight="1" thickBot="1">
      <c r="A163" s="148"/>
      <c r="B163" s="827" t="s">
        <v>703</v>
      </c>
      <c r="C163" s="361" t="s">
        <v>704</v>
      </c>
      <c r="D163" s="361" t="s">
        <v>37</v>
      </c>
      <c r="E163" s="311">
        <v>4</v>
      </c>
      <c r="F163" s="343"/>
      <c r="G163" s="904">
        <f t="shared" ref="G163:G168" si="23">0.45392*F163</f>
        <v>0</v>
      </c>
      <c r="H163" s="420">
        <v>61</v>
      </c>
      <c r="I163" s="775"/>
      <c r="J163" s="776"/>
      <c r="K163" s="777"/>
      <c r="L163" s="778"/>
      <c r="M163" s="779"/>
      <c r="N163" s="780"/>
      <c r="O163" s="781"/>
      <c r="P163" s="782"/>
      <c r="Q163" s="783"/>
      <c r="R163" s="954"/>
      <c r="S163" s="963"/>
      <c r="T163" s="149"/>
      <c r="U163" s="931">
        <f t="shared" ref="U163:U169" si="24">SUM(I163:Q163,S163)*H163</f>
        <v>0</v>
      </c>
      <c r="V163" s="142"/>
      <c r="W163" s="941">
        <f>SUM(I163:Q163,S163)*E163</f>
        <v>0</v>
      </c>
      <c r="X163" s="142"/>
      <c r="Y163" s="948">
        <f>SUM(I163:Q163,S163)*G163</f>
        <v>0</v>
      </c>
      <c r="Z163" s="138"/>
      <c r="AA163" s="77"/>
      <c r="AB163" s="139"/>
    </row>
    <row r="164" spans="1:28" ht="12" customHeight="1" thickBot="1">
      <c r="A164" s="150"/>
      <c r="B164" s="828" t="s">
        <v>703</v>
      </c>
      <c r="C164" s="362" t="s">
        <v>705</v>
      </c>
      <c r="D164" s="362" t="s">
        <v>227</v>
      </c>
      <c r="E164" s="312">
        <v>4</v>
      </c>
      <c r="F164" s="897"/>
      <c r="G164" s="905">
        <f t="shared" si="23"/>
        <v>0</v>
      </c>
      <c r="H164" s="420">
        <v>101</v>
      </c>
      <c r="I164" s="784"/>
      <c r="J164" s="785"/>
      <c r="K164" s="786"/>
      <c r="L164" s="787"/>
      <c r="M164" s="788"/>
      <c r="N164" s="789"/>
      <c r="O164" s="790"/>
      <c r="P164" s="791"/>
      <c r="Q164" s="792"/>
      <c r="R164" s="955"/>
      <c r="S164" s="964"/>
      <c r="T164" s="149"/>
      <c r="U164" s="931">
        <f t="shared" si="24"/>
        <v>0</v>
      </c>
      <c r="V164" s="142"/>
      <c r="W164" s="942">
        <f>SUM(I164:Q164,S164)*E164</f>
        <v>0</v>
      </c>
      <c r="X164" s="142"/>
      <c r="Y164" s="949">
        <f>SUM(I164:Q164,S164)*G164</f>
        <v>0</v>
      </c>
      <c r="Z164" s="138"/>
      <c r="AA164" s="77"/>
      <c r="AB164" s="139"/>
    </row>
    <row r="165" spans="1:28" ht="12" customHeight="1" thickBot="1">
      <c r="A165" s="150"/>
      <c r="B165" s="828" t="s">
        <v>703</v>
      </c>
      <c r="C165" s="362" t="s">
        <v>706</v>
      </c>
      <c r="D165" s="362" t="s">
        <v>41</v>
      </c>
      <c r="E165" s="312">
        <v>4</v>
      </c>
      <c r="F165" s="897"/>
      <c r="G165" s="905">
        <f t="shared" si="23"/>
        <v>0</v>
      </c>
      <c r="H165" s="420">
        <v>140</v>
      </c>
      <c r="I165" s="784"/>
      <c r="J165" s="785"/>
      <c r="K165" s="786"/>
      <c r="L165" s="787"/>
      <c r="M165" s="788"/>
      <c r="N165" s="789"/>
      <c r="O165" s="790"/>
      <c r="P165" s="791"/>
      <c r="Q165" s="792"/>
      <c r="R165" s="955"/>
      <c r="S165" s="964"/>
      <c r="T165" s="149"/>
      <c r="U165" s="931">
        <f t="shared" si="24"/>
        <v>0</v>
      </c>
      <c r="V165" s="142"/>
      <c r="W165" s="942">
        <f>SUM(I165:Q165,S165)*E165</f>
        <v>0</v>
      </c>
      <c r="X165" s="142"/>
      <c r="Y165" s="949">
        <f>SUM(I165:Q165,S165)*G165</f>
        <v>0</v>
      </c>
      <c r="Z165" s="138"/>
      <c r="AA165" s="77"/>
      <c r="AB165" s="139"/>
    </row>
    <row r="166" spans="1:28" ht="12" customHeight="1" thickBot="1">
      <c r="A166" s="150"/>
      <c r="B166" s="828" t="s">
        <v>703</v>
      </c>
      <c r="C166" s="362" t="s">
        <v>707</v>
      </c>
      <c r="D166" s="362" t="s">
        <v>230</v>
      </c>
      <c r="E166" s="312">
        <v>4</v>
      </c>
      <c r="F166" s="897"/>
      <c r="G166" s="905">
        <f t="shared" si="23"/>
        <v>0</v>
      </c>
      <c r="H166" s="420">
        <v>196</v>
      </c>
      <c r="I166" s="784"/>
      <c r="J166" s="785"/>
      <c r="K166" s="786"/>
      <c r="L166" s="787"/>
      <c r="M166" s="788"/>
      <c r="N166" s="789"/>
      <c r="O166" s="790"/>
      <c r="P166" s="791"/>
      <c r="Q166" s="792"/>
      <c r="R166" s="955"/>
      <c r="S166" s="964"/>
      <c r="T166" s="149"/>
      <c r="U166" s="931">
        <f t="shared" si="24"/>
        <v>0</v>
      </c>
      <c r="V166" s="142"/>
      <c r="W166" s="942">
        <f>SUM(I166:Q166,S166)*E166</f>
        <v>0</v>
      </c>
      <c r="X166" s="142"/>
      <c r="Y166" s="949">
        <f>SUM(I166:Q166,S166)*G166</f>
        <v>0</v>
      </c>
      <c r="Z166" s="138"/>
      <c r="AA166" s="77"/>
      <c r="AB166" s="139"/>
    </row>
    <row r="167" spans="1:28" ht="12" customHeight="1" thickBot="1">
      <c r="A167" s="150"/>
      <c r="B167" s="828" t="s">
        <v>703</v>
      </c>
      <c r="C167" s="362" t="s">
        <v>708</v>
      </c>
      <c r="D167" s="362" t="s">
        <v>709</v>
      </c>
      <c r="E167" s="312">
        <v>4</v>
      </c>
      <c r="F167" s="897"/>
      <c r="G167" s="905">
        <f t="shared" si="23"/>
        <v>0</v>
      </c>
      <c r="H167" s="420">
        <v>289</v>
      </c>
      <c r="I167" s="784"/>
      <c r="J167" s="785"/>
      <c r="K167" s="786"/>
      <c r="L167" s="787"/>
      <c r="M167" s="788"/>
      <c r="N167" s="789"/>
      <c r="O167" s="790"/>
      <c r="P167" s="791"/>
      <c r="Q167" s="792"/>
      <c r="R167" s="955"/>
      <c r="S167" s="964"/>
      <c r="T167" s="149"/>
      <c r="U167" s="931">
        <f t="shared" si="24"/>
        <v>0</v>
      </c>
      <c r="V167" s="142"/>
      <c r="W167" s="942">
        <f>SUM(I167:Q167,S167)*E167</f>
        <v>0</v>
      </c>
      <c r="X167" s="142"/>
      <c r="Y167" s="949">
        <f>SUM(I167:Q167,S167)*G167</f>
        <v>0</v>
      </c>
      <c r="Z167" s="138"/>
      <c r="AA167" s="77"/>
      <c r="AB167" s="139"/>
    </row>
    <row r="168" spans="1:28" ht="12" customHeight="1" thickBot="1">
      <c r="A168" s="150"/>
      <c r="B168" s="829" t="s">
        <v>703</v>
      </c>
      <c r="C168" s="363" t="s">
        <v>710</v>
      </c>
      <c r="D168" s="363" t="s">
        <v>711</v>
      </c>
      <c r="E168" s="313">
        <v>1</v>
      </c>
      <c r="F168" s="344"/>
      <c r="G168" s="905">
        <f t="shared" si="23"/>
        <v>0</v>
      </c>
      <c r="H168" s="420">
        <v>147</v>
      </c>
      <c r="I168" s="793"/>
      <c r="J168" s="794"/>
      <c r="K168" s="795"/>
      <c r="L168" s="796"/>
      <c r="M168" s="797"/>
      <c r="N168" s="798"/>
      <c r="O168" s="799"/>
      <c r="P168" s="800"/>
      <c r="Q168" s="801"/>
      <c r="R168" s="956"/>
      <c r="S168" s="965"/>
      <c r="T168" s="149"/>
      <c r="U168" s="931">
        <f t="shared" si="24"/>
        <v>0</v>
      </c>
      <c r="V168" s="142"/>
      <c r="W168" s="942">
        <f>SUM(I168:Q168,S168)*E168</f>
        <v>0</v>
      </c>
      <c r="X168" s="142"/>
      <c r="Y168" s="949">
        <f>SUM(I168:Q168,S168)*G168</f>
        <v>0</v>
      </c>
      <c r="Z168" s="138"/>
      <c r="AA168" s="77"/>
      <c r="AB168" s="139"/>
    </row>
    <row r="169" spans="1:28" ht="12" customHeight="1" thickBot="1">
      <c r="A169" s="151"/>
      <c r="B169" s="830" t="s">
        <v>712</v>
      </c>
      <c r="C169" s="845" t="s">
        <v>713</v>
      </c>
      <c r="D169" s="845" t="s">
        <v>46</v>
      </c>
      <c r="E169" s="871">
        <v>21</v>
      </c>
      <c r="F169" s="898"/>
      <c r="G169" s="913"/>
      <c r="H169" s="420">
        <v>935</v>
      </c>
      <c r="I169" s="802"/>
      <c r="J169" s="803"/>
      <c r="K169" s="804"/>
      <c r="L169" s="805"/>
      <c r="M169" s="806"/>
      <c r="N169" s="807"/>
      <c r="O169" s="808"/>
      <c r="P169" s="809"/>
      <c r="Q169" s="810"/>
      <c r="R169" s="957"/>
      <c r="S169" s="966"/>
      <c r="T169" s="149"/>
      <c r="U169" s="932">
        <f t="shared" si="24"/>
        <v>0</v>
      </c>
      <c r="V169" s="142"/>
      <c r="W169" s="943">
        <f>SUM(I169:Q169,S169)*E169</f>
        <v>0</v>
      </c>
      <c r="X169" s="142"/>
      <c r="Y169" s="950">
        <f>SUM(I169:Q169,S169)*G169</f>
        <v>0</v>
      </c>
      <c r="Z169" s="138"/>
      <c r="AA169" s="77"/>
      <c r="AB169" s="139"/>
    </row>
    <row r="170" spans="1:28" ht="12" customHeight="1">
      <c r="A170" s="144"/>
      <c r="B170" s="836"/>
      <c r="C170" s="836"/>
      <c r="D170" s="836"/>
      <c r="E170" s="875"/>
      <c r="F170" s="836"/>
      <c r="G170" s="914"/>
      <c r="H170" s="924"/>
      <c r="I170" s="200"/>
      <c r="J170" s="200"/>
      <c r="K170" s="200"/>
      <c r="L170" s="200"/>
      <c r="M170" s="200"/>
      <c r="N170" s="200"/>
      <c r="O170" s="200"/>
      <c r="P170" s="200"/>
      <c r="Q170" s="200"/>
      <c r="R170" s="958"/>
      <c r="S170" s="967"/>
      <c r="T170" s="152"/>
      <c r="U170" s="934"/>
      <c r="V170" s="32"/>
      <c r="W170" s="945"/>
      <c r="X170" s="77"/>
      <c r="Y170" s="952"/>
      <c r="Z170" s="77"/>
      <c r="AA170" s="77"/>
      <c r="AB170" s="139"/>
    </row>
    <row r="171" spans="1:28" ht="12" customHeight="1" thickBot="1">
      <c r="A171" s="153"/>
      <c r="B171" s="837" t="s">
        <v>714</v>
      </c>
      <c r="C171" s="851"/>
      <c r="D171" s="858"/>
      <c r="E171" s="858"/>
      <c r="F171" s="899"/>
      <c r="G171" s="915"/>
      <c r="H171" s="92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145"/>
      <c r="U171" s="470"/>
      <c r="V171" s="146"/>
      <c r="W171" s="946"/>
      <c r="X171" s="77"/>
      <c r="Y171" s="953"/>
      <c r="Z171" s="77"/>
      <c r="AA171" s="77"/>
      <c r="AB171" s="139"/>
    </row>
    <row r="172" spans="1:28" ht="12" customHeight="1" thickBot="1">
      <c r="A172" s="147"/>
      <c r="B172" s="830" t="s">
        <v>547</v>
      </c>
      <c r="C172" s="360" t="s">
        <v>715</v>
      </c>
      <c r="D172" s="360" t="s">
        <v>41</v>
      </c>
      <c r="E172" s="311">
        <v>1</v>
      </c>
      <c r="F172" s="290">
        <v>6</v>
      </c>
      <c r="G172" s="904">
        <f>0.45392*F172</f>
        <v>2.7235199999999997</v>
      </c>
      <c r="H172" s="420">
        <v>200</v>
      </c>
      <c r="I172" s="731"/>
      <c r="J172" s="732"/>
      <c r="K172" s="733"/>
      <c r="L172" s="734"/>
      <c r="M172" s="735"/>
      <c r="N172" s="736"/>
      <c r="O172" s="737"/>
      <c r="P172" s="738"/>
      <c r="Q172" s="739"/>
      <c r="R172" s="219"/>
      <c r="S172" s="959"/>
      <c r="T172" s="141"/>
      <c r="U172" s="931">
        <f>SUM(I172:Q172,S172)*H172</f>
        <v>0</v>
      </c>
      <c r="V172" s="142"/>
      <c r="W172" s="941">
        <f>SUM(I172:Q172,S172)*E172</f>
        <v>0</v>
      </c>
      <c r="X172" s="142"/>
      <c r="Y172" s="948">
        <f>SUM(I172:Q172,S172)*G172</f>
        <v>0</v>
      </c>
      <c r="Z172" s="138"/>
      <c r="AA172" s="77"/>
      <c r="AB172" s="139"/>
    </row>
    <row r="173" spans="1:28" ht="12" customHeight="1" thickBot="1">
      <c r="A173" s="140"/>
      <c r="B173" s="830" t="s">
        <v>547</v>
      </c>
      <c r="C173" s="360" t="s">
        <v>716</v>
      </c>
      <c r="D173" s="360" t="s">
        <v>41</v>
      </c>
      <c r="E173" s="312">
        <v>1</v>
      </c>
      <c r="F173" s="299">
        <v>6</v>
      </c>
      <c r="G173" s="905">
        <f>0.45392*F173</f>
        <v>2.7235199999999997</v>
      </c>
      <c r="H173" s="420">
        <v>200</v>
      </c>
      <c r="I173" s="740"/>
      <c r="J173" s="741"/>
      <c r="K173" s="742"/>
      <c r="L173" s="743"/>
      <c r="M173" s="744"/>
      <c r="N173" s="745"/>
      <c r="O173" s="746"/>
      <c r="P173" s="747"/>
      <c r="Q173" s="748"/>
      <c r="R173" s="721"/>
      <c r="S173" s="960"/>
      <c r="T173" s="141"/>
      <c r="U173" s="931">
        <f>SUM(I173:Q173,S173)*H173</f>
        <v>0</v>
      </c>
      <c r="V173" s="142"/>
      <c r="W173" s="942">
        <f>SUM(I173:Q173,S173)*E173</f>
        <v>0</v>
      </c>
      <c r="X173" s="142"/>
      <c r="Y173" s="949">
        <f>SUM(I173:Q173,S173)*G173</f>
        <v>0</v>
      </c>
      <c r="Z173" s="138"/>
      <c r="AA173" s="77"/>
      <c r="AB173" s="139"/>
    </row>
    <row r="174" spans="1:28" ht="12" customHeight="1" thickBot="1">
      <c r="A174" s="140"/>
      <c r="B174" s="830" t="s">
        <v>547</v>
      </c>
      <c r="C174" s="360" t="s">
        <v>717</v>
      </c>
      <c r="D174" s="360" t="s">
        <v>41</v>
      </c>
      <c r="E174" s="312">
        <v>1</v>
      </c>
      <c r="F174" s="299">
        <v>6</v>
      </c>
      <c r="G174" s="905">
        <f>0.45392*F174</f>
        <v>2.7235199999999997</v>
      </c>
      <c r="H174" s="420">
        <v>200</v>
      </c>
      <c r="I174" s="740"/>
      <c r="J174" s="741"/>
      <c r="K174" s="742"/>
      <c r="L174" s="743"/>
      <c r="M174" s="744"/>
      <c r="N174" s="745"/>
      <c r="O174" s="746"/>
      <c r="P174" s="747"/>
      <c r="Q174" s="748"/>
      <c r="R174" s="721"/>
      <c r="S174" s="960"/>
      <c r="T174" s="141"/>
      <c r="U174" s="931">
        <f>SUM(I174:Q174,S174)*H174</f>
        <v>0</v>
      </c>
      <c r="V174" s="142"/>
      <c r="W174" s="942">
        <f>SUM(I174:Q174,S174)*E174</f>
        <v>0</v>
      </c>
      <c r="X174" s="142"/>
      <c r="Y174" s="949">
        <f>SUM(I174:Q174,S174)*G174</f>
        <v>0</v>
      </c>
      <c r="Z174" s="138"/>
      <c r="AA174" s="77"/>
      <c r="AB174" s="139"/>
    </row>
    <row r="175" spans="1:28" ht="12" customHeight="1" thickBot="1">
      <c r="A175" s="140"/>
      <c r="B175" s="830" t="s">
        <v>547</v>
      </c>
      <c r="C175" s="360" t="s">
        <v>718</v>
      </c>
      <c r="D175" s="360" t="s">
        <v>41</v>
      </c>
      <c r="E175" s="313">
        <v>1</v>
      </c>
      <c r="F175" s="295">
        <v>6</v>
      </c>
      <c r="G175" s="905">
        <f>0.45392*F175</f>
        <v>2.7235199999999997</v>
      </c>
      <c r="H175" s="420">
        <v>200</v>
      </c>
      <c r="I175" s="749"/>
      <c r="J175" s="750"/>
      <c r="K175" s="751"/>
      <c r="L175" s="752"/>
      <c r="M175" s="753"/>
      <c r="N175" s="754"/>
      <c r="O175" s="755"/>
      <c r="P175" s="756"/>
      <c r="Q175" s="757"/>
      <c r="R175" s="220"/>
      <c r="S175" s="961"/>
      <c r="T175" s="141"/>
      <c r="U175" s="931">
        <f>SUM(I175:Q175,S175)*H175</f>
        <v>0</v>
      </c>
      <c r="V175" s="142"/>
      <c r="W175" s="942">
        <f>SUM(I175:Q175,S175)*E175</f>
        <v>0</v>
      </c>
      <c r="X175" s="142"/>
      <c r="Y175" s="949">
        <f>SUM(I175:Q175,S175)*G175</f>
        <v>0</v>
      </c>
      <c r="Z175" s="138"/>
      <c r="AA175" s="77"/>
      <c r="AB175" s="139"/>
    </row>
    <row r="176" spans="1:28" ht="12" customHeight="1" thickBot="1">
      <c r="A176" s="143"/>
      <c r="B176" s="830" t="s">
        <v>559</v>
      </c>
      <c r="C176" s="845" t="s">
        <v>46</v>
      </c>
      <c r="D176" s="845" t="s">
        <v>46</v>
      </c>
      <c r="E176" s="871">
        <f>SUM(E172:E175)</f>
        <v>4</v>
      </c>
      <c r="F176" s="871">
        <f>SUM(F172:F175)</f>
        <v>24</v>
      </c>
      <c r="G176" s="913">
        <f>SUM(G172:G175)</f>
        <v>10.894079999999999</v>
      </c>
      <c r="H176" s="420">
        <v>800</v>
      </c>
      <c r="I176" s="758"/>
      <c r="J176" s="759"/>
      <c r="K176" s="760"/>
      <c r="L176" s="761"/>
      <c r="M176" s="762"/>
      <c r="N176" s="763"/>
      <c r="O176" s="764"/>
      <c r="P176" s="765"/>
      <c r="Q176" s="766"/>
      <c r="R176" s="218"/>
      <c r="S176" s="962"/>
      <c r="T176" s="141"/>
      <c r="U176" s="932">
        <f>SUM(I176:Q176,S176)*H176</f>
        <v>0</v>
      </c>
      <c r="V176" s="142"/>
      <c r="W176" s="943">
        <f>SUM(I176:Q176,S176)*E176</f>
        <v>0</v>
      </c>
      <c r="X176" s="142"/>
      <c r="Y176" s="950">
        <f>SUM(I176:Q176,S176)*G176</f>
        <v>0</v>
      </c>
      <c r="Z176" s="138"/>
      <c r="AA176" s="77"/>
      <c r="AB176" s="139"/>
    </row>
    <row r="177" spans="1:28" ht="12" customHeight="1" thickBot="1">
      <c r="A177" s="144"/>
      <c r="B177" s="831"/>
      <c r="C177" s="831"/>
      <c r="D177" s="831"/>
      <c r="E177" s="289"/>
      <c r="F177" s="831"/>
      <c r="G177" s="910"/>
      <c r="H177" s="919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145"/>
      <c r="U177" s="933"/>
      <c r="V177" s="146"/>
      <c r="W177" s="944"/>
      <c r="X177" s="77"/>
      <c r="Y177" s="951"/>
      <c r="Z177" s="77"/>
      <c r="AA177" s="77"/>
      <c r="AB177" s="139"/>
    </row>
    <row r="178" spans="1:28" ht="12" customHeight="1" thickBot="1">
      <c r="A178" s="147"/>
      <c r="B178" s="830" t="s">
        <v>530</v>
      </c>
      <c r="C178" s="360" t="s">
        <v>719</v>
      </c>
      <c r="D178" s="361" t="s">
        <v>41</v>
      </c>
      <c r="E178" s="311">
        <v>1</v>
      </c>
      <c r="F178" s="290">
        <v>6</v>
      </c>
      <c r="G178" s="904">
        <f>0.45392*F178</f>
        <v>2.7235199999999997</v>
      </c>
      <c r="H178" s="420">
        <v>196</v>
      </c>
      <c r="I178" s="731"/>
      <c r="J178" s="732"/>
      <c r="K178" s="733"/>
      <c r="L178" s="734"/>
      <c r="M178" s="735"/>
      <c r="N178" s="736"/>
      <c r="O178" s="737"/>
      <c r="P178" s="738"/>
      <c r="Q178" s="739"/>
      <c r="R178" s="219"/>
      <c r="S178" s="959"/>
      <c r="T178" s="141"/>
      <c r="U178" s="931">
        <f>SUM(I178:Q178,S178)*H178</f>
        <v>0</v>
      </c>
      <c r="V178" s="142"/>
      <c r="W178" s="941">
        <f>SUM(I178:Q178,S178)*E178</f>
        <v>0</v>
      </c>
      <c r="X178" s="142"/>
      <c r="Y178" s="948">
        <f>SUM(I178:Q178,S178)*G178</f>
        <v>0</v>
      </c>
      <c r="Z178" s="138"/>
      <c r="AA178" s="77"/>
      <c r="AB178" s="139"/>
    </row>
    <row r="179" spans="1:28" ht="12" customHeight="1" thickBot="1">
      <c r="A179" s="140"/>
      <c r="B179" s="830" t="s">
        <v>530</v>
      </c>
      <c r="C179" s="360" t="s">
        <v>720</v>
      </c>
      <c r="D179" s="362" t="s">
        <v>41</v>
      </c>
      <c r="E179" s="312">
        <v>1</v>
      </c>
      <c r="F179" s="299">
        <v>6</v>
      </c>
      <c r="G179" s="905">
        <f>0.45392*F179</f>
        <v>2.7235199999999997</v>
      </c>
      <c r="H179" s="420">
        <v>196</v>
      </c>
      <c r="I179" s="740"/>
      <c r="J179" s="741"/>
      <c r="K179" s="742"/>
      <c r="L179" s="743"/>
      <c r="M179" s="744"/>
      <c r="N179" s="745"/>
      <c r="O179" s="746"/>
      <c r="P179" s="747"/>
      <c r="Q179" s="748"/>
      <c r="R179" s="721"/>
      <c r="S179" s="960"/>
      <c r="T179" s="141"/>
      <c r="U179" s="931">
        <f>SUM(I179:Q179,S179)*H179</f>
        <v>0</v>
      </c>
      <c r="V179" s="142"/>
      <c r="W179" s="942">
        <f>SUM(I179:Q179,S179)*E179</f>
        <v>0</v>
      </c>
      <c r="X179" s="142"/>
      <c r="Y179" s="949">
        <f>SUM(I179:Q179,S179)*G179</f>
        <v>0</v>
      </c>
      <c r="Z179" s="138"/>
      <c r="AA179" s="77"/>
      <c r="AB179" s="139"/>
    </row>
    <row r="180" spans="1:28" ht="12" customHeight="1" thickBot="1">
      <c r="A180" s="140"/>
      <c r="B180" s="830" t="s">
        <v>530</v>
      </c>
      <c r="C180" s="360" t="s">
        <v>721</v>
      </c>
      <c r="D180" s="362" t="s">
        <v>479</v>
      </c>
      <c r="E180" s="312">
        <v>1</v>
      </c>
      <c r="F180" s="299">
        <v>6</v>
      </c>
      <c r="G180" s="905">
        <f>0.45392*F180</f>
        <v>2.7235199999999997</v>
      </c>
      <c r="H180" s="420">
        <v>217</v>
      </c>
      <c r="I180" s="740"/>
      <c r="J180" s="741"/>
      <c r="K180" s="742"/>
      <c r="L180" s="743"/>
      <c r="M180" s="744"/>
      <c r="N180" s="745"/>
      <c r="O180" s="746"/>
      <c r="P180" s="747"/>
      <c r="Q180" s="748"/>
      <c r="R180" s="721"/>
      <c r="S180" s="960"/>
      <c r="T180" s="141"/>
      <c r="U180" s="931">
        <f>SUM(I180:Q180,S180)*H180</f>
        <v>0</v>
      </c>
      <c r="V180" s="142"/>
      <c r="W180" s="942">
        <f>SUM(I180:Q180,S180)*E180</f>
        <v>0</v>
      </c>
      <c r="X180" s="142"/>
      <c r="Y180" s="949">
        <f>SUM(I180:Q180,S180)*G180</f>
        <v>0</v>
      </c>
      <c r="Z180" s="138"/>
      <c r="AA180" s="77"/>
      <c r="AB180" s="139"/>
    </row>
    <row r="181" spans="1:28" ht="12" customHeight="1" thickBot="1">
      <c r="A181" s="140"/>
      <c r="B181" s="830" t="s">
        <v>530</v>
      </c>
      <c r="C181" s="360" t="s">
        <v>722</v>
      </c>
      <c r="D181" s="363" t="s">
        <v>479</v>
      </c>
      <c r="E181" s="313">
        <v>1</v>
      </c>
      <c r="F181" s="295">
        <v>6</v>
      </c>
      <c r="G181" s="905">
        <f>0.45392*F181</f>
        <v>2.7235199999999997</v>
      </c>
      <c r="H181" s="420">
        <v>217</v>
      </c>
      <c r="I181" s="749"/>
      <c r="J181" s="750"/>
      <c r="K181" s="751"/>
      <c r="L181" s="752"/>
      <c r="M181" s="753"/>
      <c r="N181" s="754"/>
      <c r="O181" s="755"/>
      <c r="P181" s="756"/>
      <c r="Q181" s="757"/>
      <c r="R181" s="220"/>
      <c r="S181" s="961"/>
      <c r="T181" s="141"/>
      <c r="U181" s="931">
        <f>SUM(I181:Q181,S181)*H181</f>
        <v>0</v>
      </c>
      <c r="V181" s="142"/>
      <c r="W181" s="942">
        <f>SUM(I181:Q181,S181)*E181</f>
        <v>0</v>
      </c>
      <c r="X181" s="142"/>
      <c r="Y181" s="949">
        <f>SUM(I181:Q181,S181)*G181</f>
        <v>0</v>
      </c>
      <c r="Z181" s="138"/>
      <c r="AA181" s="77"/>
      <c r="AB181" s="139"/>
    </row>
    <row r="182" spans="1:28" ht="12" customHeight="1" thickBot="1">
      <c r="A182" s="143"/>
      <c r="B182" s="830" t="s">
        <v>545</v>
      </c>
      <c r="C182" s="845" t="s">
        <v>46</v>
      </c>
      <c r="D182" s="845" t="s">
        <v>46</v>
      </c>
      <c r="E182" s="871">
        <f>SUM(E178:E181)</f>
        <v>4</v>
      </c>
      <c r="F182" s="871">
        <f>SUM(F178:F181)</f>
        <v>24</v>
      </c>
      <c r="G182" s="913">
        <f>SUM(G178:G181)</f>
        <v>10.894079999999999</v>
      </c>
      <c r="H182" s="420">
        <v>827</v>
      </c>
      <c r="I182" s="758"/>
      <c r="J182" s="759"/>
      <c r="K182" s="760"/>
      <c r="L182" s="761"/>
      <c r="M182" s="762"/>
      <c r="N182" s="763"/>
      <c r="O182" s="764"/>
      <c r="P182" s="765"/>
      <c r="Q182" s="766"/>
      <c r="R182" s="218"/>
      <c r="S182" s="962"/>
      <c r="T182" s="141"/>
      <c r="U182" s="932">
        <f>SUM(I182:Q182,S182)*H182</f>
        <v>0</v>
      </c>
      <c r="V182" s="142"/>
      <c r="W182" s="943">
        <f>SUM(I182:Q182,S182)*E182</f>
        <v>0</v>
      </c>
      <c r="X182" s="142"/>
      <c r="Y182" s="950">
        <f>SUM(I182:Q182,S182)*G182</f>
        <v>0</v>
      </c>
      <c r="Z182" s="138"/>
      <c r="AA182" s="77"/>
      <c r="AB182" s="139"/>
    </row>
    <row r="183" spans="1:28" ht="15.75" customHeight="1">
      <c r="A183" s="154"/>
      <c r="B183" s="838"/>
      <c r="C183" s="838"/>
      <c r="D183" s="838"/>
      <c r="E183" s="876"/>
      <c r="F183" s="838"/>
      <c r="G183" s="838"/>
      <c r="H183" s="926"/>
      <c r="I183" s="716"/>
      <c r="J183" s="716"/>
      <c r="K183" s="716"/>
      <c r="L183" s="716"/>
      <c r="M183" s="716"/>
      <c r="N183" s="716"/>
      <c r="O183" s="716"/>
      <c r="P183" s="811"/>
      <c r="Q183" s="716"/>
      <c r="R183" s="811"/>
      <c r="S183" s="811"/>
      <c r="T183" s="155"/>
      <c r="U183" s="935"/>
      <c r="V183" s="114"/>
      <c r="W183" s="947"/>
      <c r="X183" s="4"/>
      <c r="Y183" s="947"/>
      <c r="Z183" s="4"/>
      <c r="AA183" s="4"/>
      <c r="AB183" s="31"/>
    </row>
    <row r="184" spans="1:28" ht="15.75" hidden="1" customHeight="1">
      <c r="A184" s="156"/>
      <c r="B184" s="839"/>
      <c r="C184" s="839"/>
      <c r="D184" s="839"/>
      <c r="E184" s="877"/>
      <c r="F184" s="839"/>
      <c r="G184" s="839"/>
      <c r="H184" s="927"/>
      <c r="I184" s="717"/>
      <c r="J184" s="717"/>
      <c r="K184" s="717"/>
      <c r="L184" s="717"/>
      <c r="M184" s="717"/>
      <c r="N184" s="717"/>
      <c r="O184" s="717"/>
      <c r="P184" s="812"/>
      <c r="Q184" s="717"/>
      <c r="R184" s="812"/>
      <c r="S184" s="812"/>
      <c r="T184" s="157"/>
      <c r="U184" s="936"/>
      <c r="V184" s="6"/>
      <c r="W184" s="514"/>
      <c r="X184" s="4"/>
      <c r="Y184" s="478"/>
      <c r="Z184" s="4"/>
      <c r="AA184" s="4"/>
      <c r="AB184" s="31"/>
    </row>
    <row r="185" spans="1:28" ht="15.75" hidden="1" customHeight="1">
      <c r="A185" s="158"/>
      <c r="B185" s="840"/>
      <c r="C185" s="840"/>
      <c r="D185" s="839"/>
      <c r="E185" s="840"/>
      <c r="F185" s="840"/>
      <c r="G185" s="840"/>
      <c r="H185" s="840"/>
      <c r="I185" s="718"/>
      <c r="J185" s="718"/>
      <c r="K185" s="718"/>
      <c r="L185" s="718"/>
      <c r="M185" s="717"/>
      <c r="N185" s="717"/>
      <c r="O185" s="718"/>
      <c r="P185" s="718"/>
      <c r="Q185" s="718"/>
      <c r="R185" s="718"/>
      <c r="S185" s="718"/>
      <c r="T185" s="159"/>
      <c r="U185" s="937"/>
      <c r="V185" s="6"/>
      <c r="W185" s="514"/>
      <c r="X185" s="4"/>
      <c r="Y185" s="478"/>
      <c r="Z185" s="4"/>
      <c r="AA185" s="4"/>
      <c r="AB185" s="31"/>
    </row>
    <row r="186" spans="1:28" ht="15.75" customHeight="1">
      <c r="A186" s="160"/>
      <c r="B186" s="841"/>
      <c r="C186" s="328"/>
      <c r="D186" s="350"/>
      <c r="E186" s="350"/>
      <c r="F186" s="350"/>
      <c r="G186" s="350"/>
      <c r="H186" s="350"/>
      <c r="I186" s="223"/>
      <c r="J186" s="718"/>
      <c r="K186" s="813"/>
      <c r="L186" s="184"/>
      <c r="M186" s="813"/>
      <c r="N186" s="184"/>
      <c r="O186" s="813"/>
      <c r="P186" s="184"/>
      <c r="Q186" s="814"/>
      <c r="R186" s="814"/>
      <c r="S186" s="814"/>
      <c r="T186" s="161"/>
      <c r="U186" s="937"/>
      <c r="V186" s="6"/>
      <c r="W186" s="514"/>
      <c r="X186" s="4"/>
      <c r="Y186" s="478"/>
      <c r="Z186" s="4"/>
      <c r="AA186" s="4"/>
      <c r="AB186" s="31"/>
    </row>
    <row r="187" spans="1:28" ht="15.75" customHeight="1">
      <c r="A187" s="160"/>
      <c r="B187" s="712"/>
      <c r="C187" s="355"/>
      <c r="D187" s="355"/>
      <c r="E187" s="355"/>
      <c r="F187" s="355"/>
      <c r="G187" s="355"/>
      <c r="H187" s="355"/>
      <c r="I187" s="230"/>
      <c r="J187" s="718"/>
      <c r="K187" s="813"/>
      <c r="L187" s="217"/>
      <c r="M187" s="221"/>
      <c r="N187" s="222"/>
      <c r="O187" s="813"/>
      <c r="P187" s="184"/>
      <c r="Q187" s="814"/>
      <c r="R187" s="814"/>
      <c r="S187" s="814"/>
      <c r="T187" s="161"/>
      <c r="U187" s="938"/>
      <c r="V187" s="6"/>
      <c r="W187" s="514"/>
      <c r="X187" s="4"/>
      <c r="Y187" s="478"/>
      <c r="Z187" s="4"/>
      <c r="AA187" s="4"/>
      <c r="AB187" s="31"/>
    </row>
    <row r="188" spans="1:28" ht="15.75" customHeight="1">
      <c r="A188" s="160"/>
      <c r="B188" s="842"/>
      <c r="C188" s="355"/>
      <c r="D188" s="355"/>
      <c r="E188" s="355"/>
      <c r="F188" s="355"/>
      <c r="G188" s="355"/>
      <c r="H188" s="355"/>
      <c r="I188" s="230"/>
      <c r="J188" s="718"/>
      <c r="K188" s="815"/>
      <c r="L188" s="216"/>
      <c r="M188" s="181"/>
      <c r="N188" s="223"/>
      <c r="O188" s="813"/>
      <c r="P188" s="184"/>
      <c r="Q188" s="816"/>
      <c r="R188" s="816"/>
      <c r="S188" s="816"/>
      <c r="T188" s="162"/>
      <c r="U188" s="494"/>
      <c r="V188" s="6"/>
      <c r="W188" s="514"/>
      <c r="X188" s="4"/>
      <c r="Y188" s="478"/>
      <c r="Z188" s="4"/>
      <c r="AA188" s="4"/>
      <c r="AB188" s="31"/>
    </row>
    <row r="189" spans="1:28" ht="15.75" customHeight="1">
      <c r="A189" s="160"/>
      <c r="B189" s="842"/>
      <c r="C189" s="355"/>
      <c r="D189" s="355"/>
      <c r="E189" s="355"/>
      <c r="F189" s="355"/>
      <c r="G189" s="355"/>
      <c r="H189" s="355"/>
      <c r="I189" s="230"/>
      <c r="J189" s="718"/>
      <c r="K189" s="210"/>
      <c r="L189" s="182"/>
      <c r="M189" s="182"/>
      <c r="N189" s="186"/>
      <c r="O189" s="813"/>
      <c r="P189" s="184"/>
      <c r="Q189" s="814"/>
      <c r="R189" s="814"/>
      <c r="S189" s="814"/>
      <c r="T189" s="163"/>
      <c r="U189" s="937"/>
      <c r="V189" s="6"/>
      <c r="W189" s="514"/>
      <c r="X189" s="4"/>
      <c r="Y189" s="478"/>
      <c r="Z189" s="4"/>
      <c r="AA189" s="4"/>
      <c r="AB189" s="31"/>
    </row>
    <row r="190" spans="1:28" ht="15.75" customHeight="1">
      <c r="A190" s="160"/>
      <c r="B190" s="713"/>
      <c r="C190" s="337"/>
      <c r="D190" s="337"/>
      <c r="E190" s="337"/>
      <c r="F190" s="337"/>
      <c r="G190" s="337"/>
      <c r="H190" s="337"/>
      <c r="I190" s="231"/>
      <c r="J190" s="817"/>
      <c r="K190" s="817"/>
      <c r="L190" s="817"/>
      <c r="M190" s="817"/>
      <c r="N190" s="817"/>
      <c r="O190" s="818"/>
      <c r="P190" s="819"/>
      <c r="Q190" s="820"/>
      <c r="R190" s="820"/>
      <c r="S190" s="820"/>
      <c r="T190" s="164"/>
      <c r="U190" s="495"/>
      <c r="V190" s="119"/>
      <c r="W190" s="514"/>
      <c r="X190" s="4"/>
      <c r="Y190" s="478"/>
      <c r="Z190" s="4"/>
      <c r="AA190" s="4"/>
      <c r="AB190" s="31"/>
    </row>
    <row r="191" spans="1:28" ht="15.75" hidden="1" customHeight="1">
      <c r="A191" s="165"/>
      <c r="B191" s="843"/>
      <c r="C191" s="843"/>
      <c r="D191" s="859"/>
      <c r="E191" s="843"/>
      <c r="F191" s="843"/>
      <c r="G191" s="843"/>
      <c r="H191" s="843"/>
      <c r="I191" s="719"/>
      <c r="J191" s="187"/>
      <c r="K191" s="234"/>
      <c r="L191" s="187"/>
      <c r="M191" s="187"/>
      <c r="N191" s="187"/>
      <c r="O191" s="187"/>
      <c r="P191" s="187"/>
      <c r="Q191" s="187"/>
      <c r="R191" s="234"/>
      <c r="S191" s="234"/>
      <c r="T191" s="6"/>
      <c r="U191" s="939"/>
      <c r="V191" s="6"/>
      <c r="W191" s="514"/>
      <c r="X191" s="4"/>
      <c r="Y191" s="478"/>
      <c r="Z191" s="4"/>
      <c r="AA191" s="4"/>
      <c r="AB191" s="31"/>
    </row>
    <row r="192" spans="1:28" ht="15.75" hidden="1" customHeight="1">
      <c r="A192" s="166"/>
      <c r="B192" s="494"/>
      <c r="C192" s="494"/>
      <c r="D192" s="860"/>
      <c r="E192" s="878"/>
      <c r="F192" s="900"/>
      <c r="G192" s="352"/>
      <c r="H192" s="330"/>
      <c r="I192" s="222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63"/>
      <c r="U192" s="494"/>
      <c r="V192" s="6"/>
      <c r="W192" s="514"/>
      <c r="X192" s="4"/>
      <c r="Y192" s="478"/>
      <c r="Z192" s="4"/>
      <c r="AA192" s="4"/>
      <c r="AB192" s="31"/>
    </row>
    <row r="193" spans="1:28" ht="15.75" hidden="1" customHeight="1">
      <c r="A193" s="166"/>
      <c r="B193" s="494"/>
      <c r="C193" s="494"/>
      <c r="D193" s="860"/>
      <c r="E193" s="878"/>
      <c r="F193" s="900"/>
      <c r="G193" s="352"/>
      <c r="H193" s="330"/>
      <c r="I193" s="222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63"/>
      <c r="U193" s="494"/>
      <c r="V193" s="6"/>
      <c r="W193" s="514"/>
      <c r="X193" s="4"/>
      <c r="Y193" s="478"/>
      <c r="Z193" s="4"/>
      <c r="AA193" s="4"/>
      <c r="AB193" s="31"/>
    </row>
    <row r="194" spans="1:28" ht="15.75" hidden="1" customHeight="1">
      <c r="A194" s="33"/>
      <c r="B194" s="496"/>
      <c r="C194" s="496"/>
      <c r="D194" s="861"/>
      <c r="E194" s="879"/>
      <c r="F194" s="901"/>
      <c r="G194" s="496"/>
      <c r="H194" s="328"/>
      <c r="I194" s="821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121"/>
      <c r="U194" s="496"/>
      <c r="V194" s="122"/>
      <c r="W194" s="478"/>
      <c r="X194" s="4"/>
      <c r="Y194" s="478"/>
      <c r="Z194" s="4"/>
      <c r="AA194" s="4"/>
      <c r="AB194" s="31"/>
    </row>
    <row r="195" spans="1:28" ht="15.75" hidden="1" customHeight="1">
      <c r="A195" s="33"/>
      <c r="B195" s="478"/>
      <c r="C195" s="478"/>
      <c r="D195" s="862"/>
      <c r="E195" s="880"/>
      <c r="F195" s="902"/>
      <c r="G195" s="478"/>
      <c r="H195" s="286"/>
      <c r="I195" s="641"/>
      <c r="J195" s="232"/>
      <c r="K195" s="232"/>
      <c r="L195" s="232"/>
      <c r="M195" s="232"/>
      <c r="N195" s="229"/>
      <c r="O195" s="229"/>
      <c r="P195" s="229"/>
      <c r="Q195" s="229"/>
      <c r="R195" s="229"/>
      <c r="S195" s="229"/>
      <c r="T195" s="61"/>
      <c r="U195" s="478"/>
      <c r="V195" s="4"/>
      <c r="W195" s="478"/>
      <c r="X195" s="4"/>
      <c r="Y195" s="478"/>
      <c r="Z195" s="4"/>
      <c r="AA195" s="4"/>
      <c r="AB195" s="31"/>
    </row>
    <row r="196" spans="1:28" ht="15.75" hidden="1" customHeight="1">
      <c r="A196" s="33"/>
      <c r="B196" s="478"/>
      <c r="C196" s="478"/>
      <c r="D196" s="862"/>
      <c r="E196" s="880"/>
      <c r="F196" s="902"/>
      <c r="G196" s="902"/>
      <c r="H196" s="902"/>
      <c r="I196" s="722"/>
      <c r="J196" s="232"/>
      <c r="K196" s="232"/>
      <c r="L196" s="232"/>
      <c r="M196" s="232"/>
      <c r="N196" s="229"/>
      <c r="O196" s="229"/>
      <c r="P196" s="229"/>
      <c r="Q196" s="229"/>
      <c r="R196" s="229"/>
      <c r="S196" s="229"/>
      <c r="T196" s="61"/>
      <c r="U196" s="478"/>
      <c r="V196" s="4"/>
      <c r="W196" s="478"/>
      <c r="X196" s="4"/>
      <c r="Y196" s="478"/>
      <c r="Z196" s="4"/>
      <c r="AA196" s="4"/>
      <c r="AB196" s="31"/>
    </row>
    <row r="197" spans="1:28" ht="15.75" hidden="1" customHeight="1">
      <c r="A197" s="33"/>
      <c r="B197" s="478"/>
      <c r="C197" s="478"/>
      <c r="D197" s="862"/>
      <c r="E197" s="880"/>
      <c r="F197" s="902"/>
      <c r="G197" s="902"/>
      <c r="H197" s="902"/>
      <c r="I197" s="722"/>
      <c r="J197" s="232"/>
      <c r="K197" s="232"/>
      <c r="L197" s="232"/>
      <c r="M197" s="232"/>
      <c r="N197" s="229"/>
      <c r="O197" s="229"/>
      <c r="P197" s="229"/>
      <c r="Q197" s="229"/>
      <c r="R197" s="229"/>
      <c r="S197" s="229"/>
      <c r="T197" s="61"/>
      <c r="U197" s="478"/>
      <c r="V197" s="4"/>
      <c r="W197" s="478"/>
      <c r="X197" s="4"/>
      <c r="Y197" s="478"/>
      <c r="Z197" s="4"/>
      <c r="AA197" s="4"/>
      <c r="AB197" s="31"/>
    </row>
    <row r="198" spans="1:28" ht="15.75" hidden="1" customHeight="1">
      <c r="A198" s="33"/>
      <c r="B198" s="478"/>
      <c r="C198" s="478"/>
      <c r="D198" s="862"/>
      <c r="E198" s="880"/>
      <c r="F198" s="902"/>
      <c r="G198" s="902"/>
      <c r="H198" s="902"/>
      <c r="I198" s="722"/>
      <c r="J198" s="232"/>
      <c r="K198" s="232"/>
      <c r="L198" s="232"/>
      <c r="M198" s="232"/>
      <c r="N198" s="229"/>
      <c r="O198" s="229"/>
      <c r="P198" s="229"/>
      <c r="Q198" s="229"/>
      <c r="R198" s="229"/>
      <c r="S198" s="229"/>
      <c r="T198" s="61"/>
      <c r="U198" s="478"/>
      <c r="V198" s="4"/>
      <c r="W198" s="478"/>
      <c r="X198" s="4"/>
      <c r="Y198" s="478"/>
      <c r="Z198" s="4"/>
      <c r="AA198" s="4"/>
      <c r="AB198" s="31"/>
    </row>
    <row r="199" spans="1:28" ht="15.75" hidden="1" customHeight="1">
      <c r="A199" s="33"/>
      <c r="B199" s="478"/>
      <c r="C199" s="478"/>
      <c r="D199" s="862"/>
      <c r="E199" s="880"/>
      <c r="F199" s="902"/>
      <c r="G199" s="902"/>
      <c r="H199" s="902"/>
      <c r="I199" s="722"/>
      <c r="J199" s="232"/>
      <c r="K199" s="232"/>
      <c r="L199" s="232"/>
      <c r="M199" s="232"/>
      <c r="N199" s="229"/>
      <c r="O199" s="229"/>
      <c r="P199" s="229"/>
      <c r="Q199" s="229"/>
      <c r="R199" s="229"/>
      <c r="S199" s="229"/>
      <c r="T199" s="61"/>
      <c r="U199" s="478"/>
      <c r="V199" s="4"/>
      <c r="W199" s="478"/>
      <c r="X199" s="4"/>
      <c r="Y199" s="478"/>
      <c r="Z199" s="4"/>
      <c r="AA199" s="4"/>
      <c r="AB199" s="31"/>
    </row>
    <row r="200" spans="1:28" ht="15.75" hidden="1" customHeight="1">
      <c r="A200" s="33"/>
      <c r="B200" s="478"/>
      <c r="C200" s="478"/>
      <c r="D200" s="862"/>
      <c r="E200" s="880"/>
      <c r="F200" s="902"/>
      <c r="G200" s="902"/>
      <c r="H200" s="902"/>
      <c r="I200" s="722"/>
      <c r="J200" s="232"/>
      <c r="K200" s="232"/>
      <c r="L200" s="232"/>
      <c r="M200" s="232"/>
      <c r="N200" s="229"/>
      <c r="O200" s="229"/>
      <c r="P200" s="229"/>
      <c r="Q200" s="229"/>
      <c r="R200" s="229"/>
      <c r="S200" s="229"/>
      <c r="T200" s="61"/>
      <c r="U200" s="478"/>
      <c r="V200" s="4"/>
      <c r="W200" s="478"/>
      <c r="X200" s="4"/>
      <c r="Y200" s="478"/>
      <c r="Z200" s="4"/>
      <c r="AA200" s="4"/>
      <c r="AB200" s="31"/>
    </row>
    <row r="201" spans="1:28" ht="15.75" hidden="1" customHeight="1">
      <c r="A201" s="33"/>
      <c r="B201" s="478"/>
      <c r="C201" s="478"/>
      <c r="D201" s="862"/>
      <c r="E201" s="880"/>
      <c r="F201" s="902"/>
      <c r="G201" s="902"/>
      <c r="H201" s="902"/>
      <c r="I201" s="722"/>
      <c r="J201" s="232"/>
      <c r="K201" s="232"/>
      <c r="L201" s="232"/>
      <c r="M201" s="232"/>
      <c r="N201" s="229"/>
      <c r="O201" s="229"/>
      <c r="P201" s="229"/>
      <c r="Q201" s="229"/>
      <c r="R201" s="229"/>
      <c r="S201" s="229"/>
      <c r="T201" s="61"/>
      <c r="U201" s="478"/>
      <c r="V201" s="4"/>
      <c r="W201" s="478"/>
      <c r="X201" s="4"/>
      <c r="Y201" s="478"/>
      <c r="Z201" s="4"/>
      <c r="AA201" s="4"/>
      <c r="AB201" s="31"/>
    </row>
    <row r="202" spans="1:28" ht="15.75" hidden="1" customHeight="1">
      <c r="A202" s="33"/>
      <c r="B202" s="478"/>
      <c r="C202" s="478"/>
      <c r="D202" s="862"/>
      <c r="E202" s="880"/>
      <c r="F202" s="902"/>
      <c r="G202" s="902"/>
      <c r="H202" s="902"/>
      <c r="I202" s="722"/>
      <c r="J202" s="232"/>
      <c r="K202" s="232"/>
      <c r="L202" s="232"/>
      <c r="M202" s="232"/>
      <c r="N202" s="229"/>
      <c r="O202" s="229"/>
      <c r="P202" s="229"/>
      <c r="Q202" s="229"/>
      <c r="R202" s="229"/>
      <c r="S202" s="229"/>
      <c r="T202" s="61"/>
      <c r="U202" s="478"/>
      <c r="V202" s="4"/>
      <c r="W202" s="478"/>
      <c r="X202" s="4"/>
      <c r="Y202" s="478"/>
      <c r="Z202" s="4"/>
      <c r="AA202" s="4"/>
      <c r="AB202" s="31"/>
    </row>
    <row r="203" spans="1:28" ht="15.75" hidden="1" customHeight="1">
      <c r="A203" s="33"/>
      <c r="B203" s="478"/>
      <c r="C203" s="478"/>
      <c r="D203" s="862"/>
      <c r="E203" s="880"/>
      <c r="F203" s="902"/>
      <c r="G203" s="902"/>
      <c r="H203" s="902"/>
      <c r="I203" s="722"/>
      <c r="J203" s="232"/>
      <c r="K203" s="232"/>
      <c r="L203" s="232"/>
      <c r="M203" s="232"/>
      <c r="N203" s="229"/>
      <c r="O203" s="229"/>
      <c r="P203" s="229"/>
      <c r="Q203" s="229"/>
      <c r="R203" s="229"/>
      <c r="S203" s="229"/>
      <c r="T203" s="61"/>
      <c r="U203" s="478"/>
      <c r="V203" s="4"/>
      <c r="W203" s="478"/>
      <c r="X203" s="4"/>
      <c r="Y203" s="478"/>
      <c r="Z203" s="4"/>
      <c r="AA203" s="4"/>
      <c r="AB203" s="31"/>
    </row>
    <row r="204" spans="1:28" ht="15.75" hidden="1" customHeight="1">
      <c r="A204" s="33"/>
      <c r="B204" s="478"/>
      <c r="C204" s="478"/>
      <c r="D204" s="862"/>
      <c r="E204" s="880"/>
      <c r="F204" s="902"/>
      <c r="G204" s="902"/>
      <c r="H204" s="902"/>
      <c r="I204" s="722"/>
      <c r="J204" s="232"/>
      <c r="K204" s="232"/>
      <c r="L204" s="232"/>
      <c r="M204" s="232"/>
      <c r="N204" s="229"/>
      <c r="O204" s="229"/>
      <c r="P204" s="229"/>
      <c r="Q204" s="229"/>
      <c r="R204" s="229"/>
      <c r="S204" s="229"/>
      <c r="T204" s="61"/>
      <c r="U204" s="478"/>
      <c r="V204" s="4"/>
      <c r="W204" s="478"/>
      <c r="X204" s="4"/>
      <c r="Y204" s="478"/>
      <c r="Z204" s="4"/>
      <c r="AA204" s="4"/>
      <c r="AB204" s="31"/>
    </row>
    <row r="205" spans="1:28" ht="15.75" hidden="1" customHeight="1">
      <c r="A205" s="33"/>
      <c r="B205" s="478"/>
      <c r="C205" s="478"/>
      <c r="D205" s="862"/>
      <c r="E205" s="880"/>
      <c r="F205" s="902"/>
      <c r="G205" s="902"/>
      <c r="H205" s="902"/>
      <c r="I205" s="722"/>
      <c r="J205" s="232"/>
      <c r="K205" s="232"/>
      <c r="L205" s="232"/>
      <c r="M205" s="232"/>
      <c r="N205" s="229"/>
      <c r="O205" s="229"/>
      <c r="P205" s="229"/>
      <c r="Q205" s="229"/>
      <c r="R205" s="229"/>
      <c r="S205" s="229"/>
      <c r="T205" s="61"/>
      <c r="U205" s="478"/>
      <c r="V205" s="4"/>
      <c r="W205" s="478"/>
      <c r="X205" s="4"/>
      <c r="Y205" s="478"/>
      <c r="Z205" s="4"/>
      <c r="AA205" s="4"/>
      <c r="AB205" s="31"/>
    </row>
    <row r="206" spans="1:28" ht="15.75" hidden="1" customHeight="1">
      <c r="A206" s="33"/>
      <c r="B206" s="478"/>
      <c r="C206" s="478"/>
      <c r="D206" s="862"/>
      <c r="E206" s="880"/>
      <c r="F206" s="902"/>
      <c r="G206" s="902"/>
      <c r="H206" s="902"/>
      <c r="I206" s="722"/>
      <c r="J206" s="232"/>
      <c r="K206" s="232"/>
      <c r="L206" s="232"/>
      <c r="M206" s="232"/>
      <c r="N206" s="229"/>
      <c r="O206" s="229"/>
      <c r="P206" s="229"/>
      <c r="Q206" s="229"/>
      <c r="R206" s="229"/>
      <c r="S206" s="229"/>
      <c r="T206" s="61"/>
      <c r="U206" s="478"/>
      <c r="V206" s="4"/>
      <c r="W206" s="478"/>
      <c r="X206" s="4"/>
      <c r="Y206" s="478"/>
      <c r="Z206" s="4"/>
      <c r="AA206" s="4"/>
      <c r="AB206" s="31"/>
    </row>
    <row r="207" spans="1:28" ht="15.75" hidden="1" customHeight="1">
      <c r="A207" s="33"/>
      <c r="B207" s="478"/>
      <c r="C207" s="478"/>
      <c r="D207" s="862"/>
      <c r="E207" s="880"/>
      <c r="F207" s="902"/>
      <c r="G207" s="902"/>
      <c r="H207" s="902"/>
      <c r="I207" s="722"/>
      <c r="J207" s="232"/>
      <c r="K207" s="232"/>
      <c r="L207" s="232"/>
      <c r="M207" s="232"/>
      <c r="N207" s="229"/>
      <c r="O207" s="229"/>
      <c r="P207" s="229"/>
      <c r="Q207" s="229"/>
      <c r="R207" s="229"/>
      <c r="S207" s="229"/>
      <c r="T207" s="61"/>
      <c r="U207" s="478"/>
      <c r="V207" s="4"/>
      <c r="W207" s="478"/>
      <c r="X207" s="4"/>
      <c r="Y207" s="478"/>
      <c r="Z207" s="4"/>
      <c r="AA207" s="4"/>
      <c r="AB207" s="31"/>
    </row>
    <row r="208" spans="1:28" ht="15.75" hidden="1" customHeight="1">
      <c r="A208" s="33"/>
      <c r="B208" s="478"/>
      <c r="C208" s="478"/>
      <c r="D208" s="862"/>
      <c r="E208" s="880"/>
      <c r="F208" s="902"/>
      <c r="G208" s="902"/>
      <c r="H208" s="902"/>
      <c r="I208" s="722"/>
      <c r="J208" s="232"/>
      <c r="K208" s="232"/>
      <c r="L208" s="232"/>
      <c r="M208" s="232"/>
      <c r="N208" s="229"/>
      <c r="O208" s="229"/>
      <c r="P208" s="229"/>
      <c r="Q208" s="229"/>
      <c r="R208" s="229"/>
      <c r="S208" s="229"/>
      <c r="T208" s="61"/>
      <c r="U208" s="478"/>
      <c r="V208" s="4"/>
      <c r="W208" s="478"/>
      <c r="X208" s="4"/>
      <c r="Y208" s="478"/>
      <c r="Z208" s="4"/>
      <c r="AA208" s="4"/>
      <c r="AB208" s="31"/>
    </row>
    <row r="209" spans="1:28" ht="15.75" hidden="1" customHeight="1">
      <c r="A209" s="33"/>
      <c r="B209" s="478"/>
      <c r="C209" s="478"/>
      <c r="D209" s="862"/>
      <c r="E209" s="880"/>
      <c r="F209" s="902"/>
      <c r="G209" s="902"/>
      <c r="H209" s="902"/>
      <c r="I209" s="722"/>
      <c r="J209" s="232"/>
      <c r="K209" s="232"/>
      <c r="L209" s="232"/>
      <c r="M209" s="232"/>
      <c r="N209" s="229"/>
      <c r="O209" s="229"/>
      <c r="P209" s="229"/>
      <c r="Q209" s="229"/>
      <c r="R209" s="229"/>
      <c r="S209" s="229"/>
      <c r="T209" s="61"/>
      <c r="U209" s="478"/>
      <c r="V209" s="4"/>
      <c r="W209" s="478"/>
      <c r="X209" s="4"/>
      <c r="Y209" s="478"/>
      <c r="Z209" s="4"/>
      <c r="AA209" s="4"/>
      <c r="AB209" s="31"/>
    </row>
    <row r="210" spans="1:28" ht="15.75" hidden="1" customHeight="1">
      <c r="A210" s="33"/>
      <c r="B210" s="478"/>
      <c r="C210" s="478"/>
      <c r="D210" s="862"/>
      <c r="E210" s="880"/>
      <c r="F210" s="902"/>
      <c r="G210" s="902"/>
      <c r="H210" s="902"/>
      <c r="I210" s="722"/>
      <c r="J210" s="232"/>
      <c r="K210" s="232"/>
      <c r="L210" s="232"/>
      <c r="M210" s="232"/>
      <c r="N210" s="229"/>
      <c r="O210" s="229"/>
      <c r="P210" s="229"/>
      <c r="Q210" s="229"/>
      <c r="R210" s="229"/>
      <c r="S210" s="229"/>
      <c r="T210" s="61"/>
      <c r="U210" s="478"/>
      <c r="V210" s="4"/>
      <c r="W210" s="478"/>
      <c r="X210" s="4"/>
      <c r="Y210" s="478"/>
      <c r="Z210" s="4"/>
      <c r="AA210" s="4"/>
      <c r="AB210" s="31"/>
    </row>
    <row r="211" spans="1:28" ht="15.75" hidden="1" customHeight="1">
      <c r="A211" s="33"/>
      <c r="B211" s="478"/>
      <c r="C211" s="478"/>
      <c r="D211" s="862"/>
      <c r="E211" s="880"/>
      <c r="F211" s="902"/>
      <c r="G211" s="902"/>
      <c r="H211" s="902"/>
      <c r="I211" s="722"/>
      <c r="J211" s="232"/>
      <c r="K211" s="232"/>
      <c r="L211" s="232"/>
      <c r="M211" s="232"/>
      <c r="N211" s="229"/>
      <c r="O211" s="229"/>
      <c r="P211" s="229"/>
      <c r="Q211" s="229"/>
      <c r="R211" s="229"/>
      <c r="S211" s="229"/>
      <c r="T211" s="61"/>
      <c r="U211" s="478"/>
      <c r="V211" s="4"/>
      <c r="W211" s="478"/>
      <c r="X211" s="4"/>
      <c r="Y211" s="478"/>
      <c r="Z211" s="4"/>
      <c r="AA211" s="4"/>
      <c r="AB211" s="31"/>
    </row>
    <row r="212" spans="1:28" ht="15.75" hidden="1" customHeight="1">
      <c r="A212" s="33"/>
      <c r="B212" s="478"/>
      <c r="C212" s="478"/>
      <c r="D212" s="862"/>
      <c r="E212" s="880"/>
      <c r="F212" s="902"/>
      <c r="G212" s="902"/>
      <c r="H212" s="902"/>
      <c r="I212" s="722"/>
      <c r="J212" s="232"/>
      <c r="K212" s="232"/>
      <c r="L212" s="232"/>
      <c r="M212" s="232"/>
      <c r="N212" s="229"/>
      <c r="O212" s="229"/>
      <c r="P212" s="229"/>
      <c r="Q212" s="229"/>
      <c r="R212" s="229"/>
      <c r="S212" s="229"/>
      <c r="T212" s="61"/>
      <c r="U212" s="478"/>
      <c r="V212" s="4"/>
      <c r="W212" s="478"/>
      <c r="X212" s="4"/>
      <c r="Y212" s="478"/>
      <c r="Z212" s="4"/>
      <c r="AA212" s="4"/>
      <c r="AB212" s="31"/>
    </row>
    <row r="213" spans="1:28" ht="15.75" hidden="1" customHeight="1">
      <c r="A213" s="33"/>
      <c r="B213" s="478"/>
      <c r="C213" s="478"/>
      <c r="D213" s="862"/>
      <c r="E213" s="880"/>
      <c r="F213" s="902"/>
      <c r="G213" s="902"/>
      <c r="H213" s="902"/>
      <c r="I213" s="722"/>
      <c r="J213" s="232"/>
      <c r="K213" s="232"/>
      <c r="L213" s="232"/>
      <c r="M213" s="232"/>
      <c r="N213" s="229"/>
      <c r="O213" s="229"/>
      <c r="P213" s="229"/>
      <c r="Q213" s="229"/>
      <c r="R213" s="229"/>
      <c r="S213" s="229"/>
      <c r="T213" s="61"/>
      <c r="U213" s="478"/>
      <c r="V213" s="4"/>
      <c r="W213" s="478"/>
      <c r="X213" s="4"/>
      <c r="Y213" s="478"/>
      <c r="Z213" s="4"/>
      <c r="AA213" s="4"/>
      <c r="AB213" s="31"/>
    </row>
    <row r="214" spans="1:28" ht="15.75" hidden="1" customHeight="1">
      <c r="A214" s="33"/>
      <c r="B214" s="478"/>
      <c r="C214" s="478"/>
      <c r="D214" s="862"/>
      <c r="E214" s="478"/>
      <c r="F214" s="478"/>
      <c r="G214" s="478"/>
      <c r="H214" s="478"/>
      <c r="I214" s="232"/>
      <c r="J214" s="232"/>
      <c r="K214" s="232"/>
      <c r="L214" s="232"/>
      <c r="M214" s="232"/>
      <c r="N214" s="229"/>
      <c r="O214" s="229"/>
      <c r="P214" s="229"/>
      <c r="Q214" s="229"/>
      <c r="R214" s="229"/>
      <c r="S214" s="229"/>
      <c r="T214" s="61"/>
      <c r="U214" s="478"/>
      <c r="V214" s="4"/>
      <c r="W214" s="478"/>
      <c r="X214" s="4"/>
      <c r="Y214" s="478"/>
      <c r="Z214" s="4"/>
      <c r="AA214" s="4"/>
      <c r="AB214" s="31"/>
    </row>
    <row r="215" spans="1:28" ht="15.75" hidden="1" customHeight="1">
      <c r="A215" s="167"/>
      <c r="B215" s="418"/>
      <c r="C215" s="418"/>
      <c r="D215" s="863"/>
      <c r="E215" s="478"/>
      <c r="F215" s="478"/>
      <c r="G215" s="478"/>
      <c r="H215" s="478"/>
      <c r="I215" s="232"/>
      <c r="J215" s="232"/>
      <c r="K215" s="232"/>
      <c r="L215" s="232"/>
      <c r="M215" s="232"/>
      <c r="N215" s="229"/>
      <c r="O215" s="229"/>
      <c r="P215" s="229"/>
      <c r="Q215" s="229"/>
      <c r="R215" s="229"/>
      <c r="S215" s="229"/>
      <c r="T215" s="61"/>
      <c r="U215" s="478"/>
      <c r="V215" s="4"/>
      <c r="W215" s="478"/>
      <c r="X215" s="4"/>
      <c r="Y215" s="478"/>
      <c r="Z215" s="4"/>
      <c r="AA215" s="4"/>
      <c r="AB215" s="31"/>
    </row>
    <row r="216" spans="1:28" ht="15.75" hidden="1" customHeight="1">
      <c r="A216" s="167"/>
      <c r="B216" s="418"/>
      <c r="C216" s="418"/>
      <c r="D216" s="863"/>
      <c r="E216" s="478"/>
      <c r="F216" s="478"/>
      <c r="G216" s="478"/>
      <c r="H216" s="478"/>
      <c r="I216" s="229"/>
      <c r="J216" s="229"/>
      <c r="K216" s="232"/>
      <c r="L216" s="232"/>
      <c r="M216" s="232"/>
      <c r="N216" s="229"/>
      <c r="O216" s="229"/>
      <c r="P216" s="229"/>
      <c r="Q216" s="229"/>
      <c r="R216" s="229"/>
      <c r="S216" s="229"/>
      <c r="T216" s="61"/>
      <c r="U216" s="478"/>
      <c r="V216" s="4"/>
      <c r="W216" s="478"/>
      <c r="X216" s="4"/>
      <c r="Y216" s="478"/>
      <c r="Z216" s="4"/>
      <c r="AA216" s="4"/>
      <c r="AB216" s="31"/>
    </row>
    <row r="217" spans="1:28" ht="15.75" hidden="1" customHeight="1">
      <c r="A217" s="167"/>
      <c r="B217" s="418"/>
      <c r="C217" s="418"/>
      <c r="D217" s="863"/>
      <c r="E217" s="478"/>
      <c r="F217" s="478"/>
      <c r="G217" s="478"/>
      <c r="H217" s="478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61"/>
      <c r="U217" s="478"/>
      <c r="V217" s="4"/>
      <c r="W217" s="478"/>
      <c r="X217" s="4"/>
      <c r="Y217" s="478"/>
      <c r="Z217" s="4"/>
      <c r="AA217" s="4"/>
      <c r="AB217" s="31"/>
    </row>
    <row r="218" spans="1:28" ht="15.75" hidden="1" customHeight="1">
      <c r="A218" s="167"/>
      <c r="B218" s="418"/>
      <c r="C218" s="418"/>
      <c r="D218" s="863"/>
      <c r="E218" s="478"/>
      <c r="F218" s="478"/>
      <c r="G218" s="478"/>
      <c r="H218" s="478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61"/>
      <c r="U218" s="478"/>
      <c r="V218" s="4"/>
      <c r="W218" s="478"/>
      <c r="X218" s="4"/>
      <c r="Y218" s="478"/>
      <c r="Z218" s="4"/>
      <c r="AA218" s="4"/>
      <c r="AB218" s="31"/>
    </row>
    <row r="219" spans="1:28" ht="15.75" hidden="1" customHeight="1">
      <c r="A219" s="167"/>
      <c r="B219" s="418"/>
      <c r="C219" s="418"/>
      <c r="D219" s="863"/>
      <c r="E219" s="478"/>
      <c r="F219" s="478"/>
      <c r="G219" s="478"/>
      <c r="H219" s="478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61"/>
      <c r="U219" s="478"/>
      <c r="V219" s="4"/>
      <c r="W219" s="478"/>
      <c r="X219" s="4"/>
      <c r="Y219" s="478"/>
      <c r="Z219" s="4"/>
      <c r="AA219" s="4"/>
      <c r="AB219" s="31"/>
    </row>
    <row r="220" spans="1:28" ht="15.75" hidden="1" customHeight="1">
      <c r="A220" s="167"/>
      <c r="B220" s="418"/>
      <c r="C220" s="418"/>
      <c r="D220" s="863"/>
      <c r="E220" s="478"/>
      <c r="F220" s="478"/>
      <c r="G220" s="478"/>
      <c r="H220" s="478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61"/>
      <c r="U220" s="478"/>
      <c r="V220" s="4"/>
      <c r="W220" s="478"/>
      <c r="X220" s="4"/>
      <c r="Y220" s="478"/>
      <c r="Z220" s="4"/>
      <c r="AA220" s="4"/>
      <c r="AB220" s="31"/>
    </row>
    <row r="221" spans="1:28" ht="15.75" hidden="1" customHeight="1">
      <c r="A221" s="167"/>
      <c r="B221" s="418"/>
      <c r="C221" s="418"/>
      <c r="D221" s="863"/>
      <c r="E221" s="881"/>
      <c r="F221" s="902"/>
      <c r="G221" s="902"/>
      <c r="H221" s="902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61"/>
      <c r="U221" s="478"/>
      <c r="V221" s="4"/>
      <c r="W221" s="478"/>
      <c r="X221" s="4"/>
      <c r="Y221" s="478"/>
      <c r="Z221" s="4"/>
      <c r="AA221" s="4"/>
      <c r="AB221" s="31"/>
    </row>
    <row r="222" spans="1:28" ht="15.75" hidden="1" customHeight="1">
      <c r="A222" s="167"/>
      <c r="B222" s="418"/>
      <c r="C222" s="418"/>
      <c r="D222" s="863"/>
      <c r="E222" s="418"/>
      <c r="F222" s="418"/>
      <c r="G222" s="418"/>
      <c r="H222" s="418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61"/>
      <c r="U222" s="478"/>
      <c r="V222" s="4"/>
      <c r="W222" s="478"/>
      <c r="X222" s="4"/>
      <c r="Y222" s="478"/>
      <c r="Z222" s="4"/>
      <c r="AA222" s="4"/>
      <c r="AB222" s="31"/>
    </row>
    <row r="223" spans="1:28" ht="15.75" hidden="1" customHeight="1">
      <c r="A223" s="167"/>
      <c r="B223" s="418"/>
      <c r="C223" s="418"/>
      <c r="D223" s="863"/>
      <c r="E223" s="418"/>
      <c r="F223" s="418"/>
      <c r="G223" s="418"/>
      <c r="H223" s="418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61"/>
      <c r="U223" s="478"/>
      <c r="V223" s="4"/>
      <c r="W223" s="478"/>
      <c r="X223" s="4"/>
      <c r="Y223" s="478"/>
      <c r="Z223" s="4"/>
      <c r="AA223" s="4"/>
      <c r="AB223" s="31"/>
    </row>
    <row r="224" spans="1:28" ht="15.75" hidden="1" customHeight="1">
      <c r="A224" s="167"/>
      <c r="B224" s="418"/>
      <c r="C224" s="418"/>
      <c r="D224" s="863"/>
      <c r="E224" s="418"/>
      <c r="F224" s="418"/>
      <c r="G224" s="418"/>
      <c r="H224" s="418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61"/>
      <c r="U224" s="478"/>
      <c r="V224" s="4"/>
      <c r="W224" s="478"/>
      <c r="X224" s="4"/>
      <c r="Y224" s="478"/>
      <c r="Z224" s="4"/>
      <c r="AA224" s="4"/>
      <c r="AB224" s="31"/>
    </row>
    <row r="225" spans="1:28" ht="15.75" hidden="1" customHeight="1">
      <c r="A225" s="167"/>
      <c r="B225" s="418"/>
      <c r="C225" s="418"/>
      <c r="D225" s="863"/>
      <c r="E225" s="418"/>
      <c r="F225" s="418"/>
      <c r="G225" s="418"/>
      <c r="H225" s="418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61"/>
      <c r="U225" s="478"/>
      <c r="V225" s="4"/>
      <c r="W225" s="478"/>
      <c r="X225" s="4"/>
      <c r="Y225" s="478"/>
      <c r="Z225" s="4"/>
      <c r="AA225" s="4"/>
      <c r="AB225" s="31"/>
    </row>
    <row r="226" spans="1:28" ht="15.75" hidden="1" customHeight="1">
      <c r="A226" s="167"/>
      <c r="B226" s="418"/>
      <c r="C226" s="418"/>
      <c r="D226" s="863"/>
      <c r="E226" s="418"/>
      <c r="F226" s="418"/>
      <c r="G226" s="418"/>
      <c r="H226" s="418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61"/>
      <c r="U226" s="478"/>
      <c r="V226" s="4"/>
      <c r="W226" s="478"/>
      <c r="X226" s="4"/>
      <c r="Y226" s="478"/>
      <c r="Z226" s="4"/>
      <c r="AA226" s="4"/>
      <c r="AB226" s="31"/>
    </row>
    <row r="227" spans="1:28" ht="15.75" hidden="1" customHeight="1">
      <c r="A227" s="167"/>
      <c r="B227" s="418"/>
      <c r="C227" s="418"/>
      <c r="D227" s="863"/>
      <c r="E227" s="418"/>
      <c r="F227" s="418"/>
      <c r="G227" s="418"/>
      <c r="H227" s="418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61"/>
      <c r="U227" s="478"/>
      <c r="V227" s="4"/>
      <c r="W227" s="478"/>
      <c r="X227" s="4"/>
      <c r="Y227" s="478"/>
      <c r="Z227" s="4"/>
      <c r="AA227" s="4"/>
      <c r="AB227" s="31"/>
    </row>
    <row r="228" spans="1:28" ht="15.75" hidden="1" customHeight="1">
      <c r="A228" s="167"/>
      <c r="B228" s="418"/>
      <c r="C228" s="418"/>
      <c r="D228" s="863"/>
      <c r="E228" s="418"/>
      <c r="F228" s="418"/>
      <c r="G228" s="418"/>
      <c r="H228" s="418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61"/>
      <c r="U228" s="478"/>
      <c r="V228" s="4"/>
      <c r="W228" s="478"/>
      <c r="X228" s="4"/>
      <c r="Y228" s="478"/>
      <c r="Z228" s="4"/>
      <c r="AA228" s="4"/>
      <c r="AB228" s="31"/>
    </row>
    <row r="229" spans="1:28" ht="15.75" hidden="1" customHeight="1">
      <c r="A229" s="33"/>
      <c r="B229" s="478"/>
      <c r="C229" s="478"/>
      <c r="D229" s="864"/>
      <c r="E229" s="478"/>
      <c r="F229" s="478"/>
      <c r="G229" s="478"/>
      <c r="H229" s="478"/>
      <c r="I229" s="232"/>
      <c r="J229" s="232"/>
      <c r="K229" s="229"/>
      <c r="L229" s="229"/>
      <c r="M229" s="229"/>
      <c r="N229" s="229"/>
      <c r="O229" s="229"/>
      <c r="P229" s="229"/>
      <c r="Q229" s="229"/>
      <c r="R229" s="229"/>
      <c r="S229" s="229"/>
      <c r="T229" s="61"/>
      <c r="U229" s="478"/>
      <c r="V229" s="4"/>
      <c r="W229" s="478"/>
      <c r="X229" s="4"/>
      <c r="Y229" s="478"/>
      <c r="Z229" s="4"/>
      <c r="AA229" s="4"/>
      <c r="AB229" s="31"/>
    </row>
    <row r="230" spans="1:28" ht="15.75" hidden="1" customHeight="1">
      <c r="A230" s="33"/>
      <c r="B230" s="478"/>
      <c r="C230" s="478"/>
      <c r="D230" s="864"/>
      <c r="E230" s="478"/>
      <c r="F230" s="478"/>
      <c r="G230" s="478"/>
      <c r="H230" s="478"/>
      <c r="I230" s="232"/>
      <c r="J230" s="232"/>
      <c r="K230" s="232"/>
      <c r="L230" s="232"/>
      <c r="M230" s="232"/>
      <c r="N230" s="232"/>
      <c r="O230" s="229"/>
      <c r="P230" s="229"/>
      <c r="Q230" s="229"/>
      <c r="R230" s="229"/>
      <c r="S230" s="229"/>
      <c r="T230" s="4"/>
      <c r="U230" s="478"/>
      <c r="V230" s="4"/>
      <c r="W230" s="478"/>
      <c r="X230" s="4"/>
      <c r="Y230" s="478"/>
      <c r="Z230" s="4"/>
      <c r="AA230" s="4"/>
      <c r="AB230" s="31"/>
    </row>
    <row r="231" spans="1:28" ht="15.75" hidden="1" customHeight="1">
      <c r="A231" s="33"/>
      <c r="B231" s="478"/>
      <c r="C231" s="478"/>
      <c r="D231" s="864"/>
      <c r="E231" s="478"/>
      <c r="F231" s="478"/>
      <c r="G231" s="478"/>
      <c r="H231" s="478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4"/>
      <c r="U231" s="478"/>
      <c r="V231" s="4"/>
      <c r="W231" s="478"/>
      <c r="X231" s="4"/>
      <c r="Y231" s="478"/>
      <c r="Z231" s="4"/>
      <c r="AA231" s="4"/>
      <c r="AB231" s="31"/>
    </row>
    <row r="232" spans="1:28" ht="15.75" hidden="1" customHeight="1">
      <c r="A232" s="33"/>
      <c r="B232" s="478"/>
      <c r="C232" s="478"/>
      <c r="D232" s="864"/>
      <c r="E232" s="478"/>
      <c r="F232" s="478"/>
      <c r="G232" s="478"/>
      <c r="H232" s="478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4"/>
      <c r="U232" s="478"/>
      <c r="V232" s="4"/>
      <c r="W232" s="478"/>
      <c r="X232" s="4"/>
      <c r="Y232" s="478"/>
      <c r="Z232" s="4"/>
      <c r="AA232" s="4"/>
      <c r="AB232" s="31"/>
    </row>
    <row r="233" spans="1:28" ht="15.75" hidden="1" customHeight="1">
      <c r="A233" s="33"/>
      <c r="B233" s="478"/>
      <c r="C233" s="478"/>
      <c r="D233" s="864"/>
      <c r="E233" s="478"/>
      <c r="F233" s="478"/>
      <c r="G233" s="478"/>
      <c r="H233" s="478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4"/>
      <c r="U233" s="478"/>
      <c r="V233" s="4"/>
      <c r="W233" s="478"/>
      <c r="X233" s="4"/>
      <c r="Y233" s="478"/>
      <c r="Z233" s="4"/>
      <c r="AA233" s="4"/>
      <c r="AB233" s="31"/>
    </row>
    <row r="234" spans="1:28" ht="15.75" hidden="1" customHeight="1">
      <c r="A234" s="33"/>
      <c r="B234" s="478"/>
      <c r="C234" s="478"/>
      <c r="D234" s="864"/>
      <c r="E234" s="478"/>
      <c r="F234" s="478"/>
      <c r="G234" s="478"/>
      <c r="H234" s="478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4"/>
      <c r="U234" s="478"/>
      <c r="V234" s="4"/>
      <c r="W234" s="478"/>
      <c r="X234" s="4"/>
      <c r="Y234" s="478"/>
      <c r="Z234" s="4"/>
      <c r="AA234" s="4"/>
      <c r="AB234" s="31"/>
    </row>
    <row r="235" spans="1:28" ht="15.75" hidden="1" customHeight="1">
      <c r="A235" s="33"/>
      <c r="B235" s="478"/>
      <c r="C235" s="478"/>
      <c r="D235" s="864"/>
      <c r="E235" s="478"/>
      <c r="F235" s="478"/>
      <c r="G235" s="478"/>
      <c r="H235" s="478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4"/>
      <c r="U235" s="478"/>
      <c r="V235" s="4"/>
      <c r="W235" s="478"/>
      <c r="X235" s="4"/>
      <c r="Y235" s="478"/>
      <c r="Z235" s="4"/>
      <c r="AA235" s="4"/>
      <c r="AB235" s="31"/>
    </row>
    <row r="236" spans="1:28" ht="15.75" hidden="1" customHeight="1">
      <c r="A236" s="33"/>
      <c r="B236" s="478"/>
      <c r="C236" s="478"/>
      <c r="D236" s="864"/>
      <c r="E236" s="478"/>
      <c r="F236" s="478"/>
      <c r="G236" s="478"/>
      <c r="H236" s="478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4"/>
      <c r="U236" s="478"/>
      <c r="V236" s="4"/>
      <c r="W236" s="478"/>
      <c r="X236" s="4"/>
      <c r="Y236" s="478"/>
      <c r="Z236" s="4"/>
      <c r="AA236" s="4"/>
      <c r="AB236" s="31"/>
    </row>
    <row r="237" spans="1:28" ht="15.75" hidden="1" customHeight="1">
      <c r="A237" s="33"/>
      <c r="B237" s="478"/>
      <c r="C237" s="478"/>
      <c r="D237" s="864"/>
      <c r="E237" s="478"/>
      <c r="F237" s="478"/>
      <c r="G237" s="478"/>
      <c r="H237" s="478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4"/>
      <c r="U237" s="478"/>
      <c r="V237" s="4"/>
      <c r="W237" s="478"/>
      <c r="X237" s="4"/>
      <c r="Y237" s="478"/>
      <c r="Z237" s="4"/>
      <c r="AA237" s="4"/>
      <c r="AB237" s="31"/>
    </row>
    <row r="238" spans="1:28" ht="15.75" hidden="1" customHeight="1">
      <c r="A238" s="33"/>
      <c r="B238" s="478"/>
      <c r="C238" s="478"/>
      <c r="D238" s="864"/>
      <c r="E238" s="478"/>
      <c r="F238" s="478"/>
      <c r="G238" s="478"/>
      <c r="H238" s="478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4"/>
      <c r="U238" s="478"/>
      <c r="V238" s="4"/>
      <c r="W238" s="478"/>
      <c r="X238" s="4"/>
      <c r="Y238" s="478"/>
      <c r="Z238" s="4"/>
      <c r="AA238" s="4"/>
      <c r="AB238" s="31"/>
    </row>
    <row r="239" spans="1:28" ht="15.75" hidden="1" customHeight="1">
      <c r="A239" s="33"/>
      <c r="B239" s="478"/>
      <c r="C239" s="478"/>
      <c r="D239" s="864"/>
      <c r="E239" s="478"/>
      <c r="F239" s="478"/>
      <c r="G239" s="478"/>
      <c r="H239" s="478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4"/>
      <c r="U239" s="478"/>
      <c r="V239" s="4"/>
      <c r="W239" s="478"/>
      <c r="X239" s="4"/>
      <c r="Y239" s="478"/>
      <c r="Z239" s="4"/>
      <c r="AA239" s="4"/>
      <c r="AB239" s="31"/>
    </row>
    <row r="240" spans="1:28" ht="15.75" hidden="1" customHeight="1">
      <c r="A240" s="33"/>
      <c r="B240" s="478"/>
      <c r="C240" s="478"/>
      <c r="D240" s="864"/>
      <c r="E240" s="478"/>
      <c r="F240" s="478"/>
      <c r="G240" s="478"/>
      <c r="H240" s="478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4"/>
      <c r="U240" s="478"/>
      <c r="V240" s="4"/>
      <c r="W240" s="478"/>
      <c r="X240" s="4"/>
      <c r="Y240" s="478"/>
      <c r="Z240" s="4"/>
      <c r="AA240" s="4"/>
      <c r="AB240" s="31"/>
    </row>
    <row r="241" spans="1:28" ht="15.75" hidden="1" customHeight="1">
      <c r="A241" s="33"/>
      <c r="B241" s="478"/>
      <c r="C241" s="478"/>
      <c r="D241" s="864"/>
      <c r="E241" s="478"/>
      <c r="F241" s="478"/>
      <c r="G241" s="478"/>
      <c r="H241" s="478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4"/>
      <c r="U241" s="478"/>
      <c r="V241" s="4"/>
      <c r="W241" s="478"/>
      <c r="X241" s="4"/>
      <c r="Y241" s="478"/>
      <c r="Z241" s="4"/>
      <c r="AA241" s="4"/>
      <c r="AB241" s="31"/>
    </row>
    <row r="242" spans="1:28" ht="15.75" hidden="1" customHeight="1">
      <c r="A242" s="33"/>
      <c r="B242" s="478"/>
      <c r="C242" s="478"/>
      <c r="D242" s="864"/>
      <c r="E242" s="478"/>
      <c r="F242" s="478"/>
      <c r="G242" s="478"/>
      <c r="H242" s="478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4"/>
      <c r="U242" s="478"/>
      <c r="V242" s="4"/>
      <c r="W242" s="478"/>
      <c r="X242" s="4"/>
      <c r="Y242" s="478"/>
      <c r="Z242" s="4"/>
      <c r="AA242" s="4"/>
      <c r="AB242" s="31"/>
    </row>
    <row r="243" spans="1:28" ht="15.75" hidden="1" customHeight="1">
      <c r="A243" s="33"/>
      <c r="B243" s="478"/>
      <c r="C243" s="478"/>
      <c r="D243" s="864"/>
      <c r="E243" s="478"/>
      <c r="F243" s="478"/>
      <c r="G243" s="478"/>
      <c r="H243" s="478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4"/>
      <c r="U243" s="478"/>
      <c r="V243" s="4"/>
      <c r="W243" s="478"/>
      <c r="X243" s="4"/>
      <c r="Y243" s="478"/>
      <c r="Z243" s="4"/>
      <c r="AA243" s="4"/>
      <c r="AB243" s="31"/>
    </row>
    <row r="244" spans="1:28" ht="15.75" hidden="1" customHeight="1">
      <c r="A244" s="33"/>
      <c r="B244" s="478"/>
      <c r="C244" s="478"/>
      <c r="D244" s="864"/>
      <c r="E244" s="478"/>
      <c r="F244" s="478"/>
      <c r="G244" s="478"/>
      <c r="H244" s="478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4"/>
      <c r="U244" s="478"/>
      <c r="V244" s="4"/>
      <c r="W244" s="478"/>
      <c r="X244" s="4"/>
      <c r="Y244" s="478"/>
      <c r="Z244" s="4"/>
      <c r="AA244" s="4"/>
      <c r="AB244" s="31"/>
    </row>
    <row r="245" spans="1:28" ht="15.75" hidden="1" customHeight="1">
      <c r="A245" s="33"/>
      <c r="B245" s="478"/>
      <c r="C245" s="478"/>
      <c r="D245" s="864"/>
      <c r="E245" s="478"/>
      <c r="F245" s="478"/>
      <c r="G245" s="478"/>
      <c r="H245" s="478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4"/>
      <c r="U245" s="478"/>
      <c r="V245" s="4"/>
      <c r="W245" s="478"/>
      <c r="X245" s="4"/>
      <c r="Y245" s="478"/>
      <c r="Z245" s="4"/>
      <c r="AA245" s="4"/>
      <c r="AB245" s="31"/>
    </row>
    <row r="246" spans="1:28" ht="15.75" hidden="1" customHeight="1">
      <c r="A246" s="33"/>
      <c r="B246" s="478"/>
      <c r="C246" s="478"/>
      <c r="D246" s="864"/>
      <c r="E246" s="478"/>
      <c r="F246" s="478"/>
      <c r="G246" s="478"/>
      <c r="H246" s="478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4"/>
      <c r="U246" s="478"/>
      <c r="V246" s="4"/>
      <c r="W246" s="478"/>
      <c r="X246" s="4"/>
      <c r="Y246" s="478"/>
      <c r="Z246" s="4"/>
      <c r="AA246" s="4"/>
      <c r="AB246" s="31"/>
    </row>
    <row r="247" spans="1:28" ht="15.75" hidden="1" customHeight="1">
      <c r="A247" s="33"/>
      <c r="B247" s="478"/>
      <c r="C247" s="852"/>
      <c r="D247" s="865"/>
      <c r="E247" s="852"/>
      <c r="F247" s="478"/>
      <c r="G247" s="478"/>
      <c r="H247" s="478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4"/>
      <c r="U247" s="478"/>
      <c r="V247" s="4"/>
      <c r="W247" s="478"/>
      <c r="X247" s="4"/>
      <c r="Y247" s="478"/>
      <c r="Z247" s="4"/>
      <c r="AA247" s="4"/>
      <c r="AB247" s="31"/>
    </row>
    <row r="248" spans="1:28" ht="15.75" hidden="1" customHeight="1">
      <c r="A248" s="33"/>
      <c r="B248" s="844"/>
      <c r="C248" s="853" t="s">
        <v>723</v>
      </c>
      <c r="D248" s="866" t="s">
        <v>724</v>
      </c>
      <c r="E248" s="882" t="s">
        <v>725</v>
      </c>
      <c r="F248" s="903"/>
      <c r="G248" s="916"/>
      <c r="H248" s="478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4"/>
      <c r="U248" s="478"/>
      <c r="V248" s="4"/>
      <c r="W248" s="478"/>
      <c r="X248" s="4"/>
      <c r="Y248" s="478"/>
      <c r="Z248" s="4"/>
      <c r="AA248" s="4"/>
      <c r="AB248" s="31"/>
    </row>
    <row r="249" spans="1:28" ht="15.75" hidden="1" customHeight="1">
      <c r="A249" s="33"/>
      <c r="B249" s="844"/>
      <c r="C249" s="854">
        <v>0</v>
      </c>
      <c r="D249" s="867">
        <v>0</v>
      </c>
      <c r="E249" s="883" t="e">
        <f>SUMPRODUCT(I7:I161,F7:F161)+SUMPRODUCT(F7:F161,J7:J161)+SUMPRODUCT(F7:F161,K7:K161)+SUMPRODUCT(F7:F161,L7:L161)+SUMPRODUCT(F7:F161,M7:M161)+SUMPRODUCT(F7:F161,N7:N161)+SUMPRODUCT(F7:F161,O7:O161)+SUMPRODUCT(F7:F161,P7:P161)+SUMPRODUCT(F7:F161,Q7:Q161)+SUMPRODUCT(F7:F161,#REF!)</f>
        <v>#REF!</v>
      </c>
      <c r="F249" s="903"/>
      <c r="G249" s="916"/>
      <c r="H249" s="478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4"/>
      <c r="U249" s="478"/>
      <c r="V249" s="4"/>
      <c r="W249" s="478"/>
      <c r="X249" s="4"/>
      <c r="Y249" s="478"/>
      <c r="Z249" s="4"/>
      <c r="AA249" s="4"/>
      <c r="AB249" s="31"/>
    </row>
    <row r="250" spans="1:28" ht="15.75" hidden="1" customHeight="1">
      <c r="A250" s="33"/>
      <c r="B250" s="844"/>
      <c r="C250" s="855">
        <v>1</v>
      </c>
      <c r="D250" s="867">
        <v>10</v>
      </c>
      <c r="E250" s="884"/>
      <c r="F250" s="478"/>
      <c r="G250" s="478"/>
      <c r="H250" s="478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4"/>
      <c r="U250" s="478"/>
      <c r="V250" s="4"/>
      <c r="W250" s="478"/>
      <c r="X250" s="4"/>
      <c r="Y250" s="478"/>
      <c r="Z250" s="4"/>
      <c r="AA250" s="4"/>
      <c r="AB250" s="31"/>
    </row>
    <row r="251" spans="1:28" ht="15.75" hidden="1" customHeight="1">
      <c r="A251" s="33"/>
      <c r="B251" s="844"/>
      <c r="C251" s="855">
        <v>5</v>
      </c>
      <c r="D251" s="868">
        <v>15</v>
      </c>
      <c r="E251" s="885"/>
      <c r="F251" s="478"/>
      <c r="G251" s="478"/>
      <c r="H251" s="478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4"/>
      <c r="U251" s="478"/>
      <c r="V251" s="4"/>
      <c r="W251" s="478"/>
      <c r="X251" s="4"/>
      <c r="Y251" s="478"/>
      <c r="Z251" s="4"/>
      <c r="AA251" s="4"/>
      <c r="AB251" s="31"/>
    </row>
    <row r="252" spans="1:28" ht="15.75" hidden="1" customHeight="1">
      <c r="A252" s="33"/>
      <c r="B252" s="844"/>
      <c r="C252" s="855">
        <v>15</v>
      </c>
      <c r="D252" s="868">
        <v>25</v>
      </c>
      <c r="E252" s="885"/>
      <c r="F252" s="478"/>
      <c r="G252" s="478"/>
      <c r="H252" s="478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4"/>
      <c r="U252" s="478"/>
      <c r="V252" s="4"/>
      <c r="W252" s="478"/>
      <c r="X252" s="4"/>
      <c r="Y252" s="478"/>
      <c r="Z252" s="4"/>
      <c r="AA252" s="4"/>
      <c r="AB252" s="31"/>
    </row>
    <row r="253" spans="1:28" ht="15.75" hidden="1" customHeight="1">
      <c r="A253" s="33"/>
      <c r="B253" s="844"/>
      <c r="C253" s="855">
        <v>25</v>
      </c>
      <c r="D253" s="868">
        <v>30</v>
      </c>
      <c r="E253" s="885"/>
      <c r="F253" s="478"/>
      <c r="G253" s="478"/>
      <c r="H253" s="478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4"/>
      <c r="U253" s="478"/>
      <c r="V253" s="4"/>
      <c r="W253" s="478"/>
      <c r="X253" s="4"/>
      <c r="Y253" s="478"/>
      <c r="Z253" s="4"/>
      <c r="AA253" s="4"/>
      <c r="AB253" s="31"/>
    </row>
    <row r="254" spans="1:28" ht="15" hidden="1" customHeight="1">
      <c r="A254" s="33"/>
      <c r="B254" s="844"/>
      <c r="C254" s="855">
        <v>35</v>
      </c>
      <c r="D254" s="868">
        <v>45</v>
      </c>
      <c r="E254" s="885"/>
      <c r="F254" s="478"/>
      <c r="G254" s="478"/>
      <c r="H254" s="478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4"/>
      <c r="U254" s="478"/>
      <c r="V254" s="4"/>
      <c r="W254" s="478"/>
      <c r="X254" s="4"/>
      <c r="Y254" s="478"/>
      <c r="Z254" s="4"/>
      <c r="AA254" s="4"/>
      <c r="AB254" s="31"/>
    </row>
    <row r="255" spans="1:28" ht="15" hidden="1" customHeight="1">
      <c r="A255" s="33"/>
      <c r="B255" s="844"/>
      <c r="C255" s="855">
        <v>50</v>
      </c>
      <c r="D255" s="868">
        <v>75</v>
      </c>
      <c r="E255" s="885"/>
      <c r="F255" s="478"/>
      <c r="G255" s="478"/>
      <c r="H255" s="478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4"/>
      <c r="U255" s="478"/>
      <c r="V255" s="4"/>
      <c r="W255" s="478"/>
      <c r="X255" s="4"/>
      <c r="Y255" s="478"/>
      <c r="Z255" s="4"/>
      <c r="AA255" s="4"/>
      <c r="AB255" s="31"/>
    </row>
    <row r="256" spans="1:28" ht="15" hidden="1" customHeight="1">
      <c r="A256" s="33"/>
      <c r="B256" s="844"/>
      <c r="C256" s="855">
        <v>65</v>
      </c>
      <c r="D256" s="868">
        <v>95</v>
      </c>
      <c r="E256" s="885"/>
      <c r="F256" s="478"/>
      <c r="G256" s="478"/>
      <c r="H256" s="478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4"/>
      <c r="U256" s="478"/>
      <c r="V256" s="4"/>
      <c r="W256" s="478"/>
      <c r="X256" s="4"/>
      <c r="Y256" s="478"/>
      <c r="Z256" s="4"/>
      <c r="AA256" s="4"/>
      <c r="AB256" s="31"/>
    </row>
    <row r="257" spans="1:28" ht="15" hidden="1" customHeight="1">
      <c r="A257" s="33"/>
      <c r="B257" s="844"/>
      <c r="C257" s="855">
        <v>75</v>
      </c>
      <c r="D257" s="868">
        <v>110</v>
      </c>
      <c r="E257" s="885"/>
      <c r="F257" s="478"/>
      <c r="G257" s="478"/>
      <c r="H257" s="478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4"/>
      <c r="U257" s="478"/>
      <c r="V257" s="4"/>
      <c r="W257" s="478"/>
      <c r="X257" s="4"/>
      <c r="Y257" s="478"/>
      <c r="Z257" s="4"/>
      <c r="AA257" s="4"/>
      <c r="AB257" s="31"/>
    </row>
    <row r="258" spans="1:28" ht="15" hidden="1" customHeight="1">
      <c r="A258" s="33"/>
      <c r="B258" s="844"/>
      <c r="C258" s="855">
        <v>85</v>
      </c>
      <c r="D258" s="868">
        <v>120</v>
      </c>
      <c r="E258" s="885"/>
      <c r="F258" s="478"/>
      <c r="G258" s="478"/>
      <c r="H258" s="478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4"/>
      <c r="U258" s="478"/>
      <c r="V258" s="4"/>
      <c r="W258" s="478"/>
      <c r="X258" s="4"/>
      <c r="Y258" s="478"/>
      <c r="Z258" s="4"/>
      <c r="AA258" s="4"/>
      <c r="AB258" s="31"/>
    </row>
    <row r="259" spans="1:28" ht="15" hidden="1" customHeight="1">
      <c r="A259" s="33"/>
      <c r="B259" s="844"/>
      <c r="C259" s="855">
        <v>100</v>
      </c>
      <c r="D259" s="868">
        <v>135</v>
      </c>
      <c r="E259" s="885"/>
      <c r="F259" s="478"/>
      <c r="G259" s="478"/>
      <c r="H259" s="478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4"/>
      <c r="U259" s="478"/>
      <c r="V259" s="4"/>
      <c r="W259" s="478"/>
      <c r="X259" s="4"/>
      <c r="Y259" s="478"/>
      <c r="Z259" s="4"/>
      <c r="AA259" s="4"/>
      <c r="AB259" s="31"/>
    </row>
    <row r="260" spans="1:28" ht="15" hidden="1" customHeight="1">
      <c r="A260" s="33"/>
      <c r="B260" s="844"/>
      <c r="C260" s="855">
        <v>125</v>
      </c>
      <c r="D260" s="868">
        <v>150</v>
      </c>
      <c r="E260" s="885"/>
      <c r="F260" s="478"/>
      <c r="G260" s="478"/>
      <c r="H260" s="478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4"/>
      <c r="U260" s="478"/>
      <c r="V260" s="4"/>
      <c r="W260" s="478"/>
      <c r="X260" s="4"/>
      <c r="Y260" s="478"/>
      <c r="Z260" s="4"/>
      <c r="AA260" s="4"/>
      <c r="AB260" s="31"/>
    </row>
    <row r="261" spans="1:28" ht="15" hidden="1" customHeight="1">
      <c r="A261" s="33"/>
      <c r="B261" s="844"/>
      <c r="C261" s="855">
        <v>145</v>
      </c>
      <c r="D261" s="868">
        <v>175</v>
      </c>
      <c r="E261" s="885"/>
      <c r="F261" s="478"/>
      <c r="G261" s="478"/>
      <c r="H261" s="478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4"/>
      <c r="U261" s="478"/>
      <c r="V261" s="4"/>
      <c r="W261" s="478"/>
      <c r="X261" s="4"/>
      <c r="Y261" s="478"/>
      <c r="Z261" s="4"/>
      <c r="AA261" s="4"/>
      <c r="AB261" s="31"/>
    </row>
    <row r="262" spans="1:28" ht="15" hidden="1" customHeight="1">
      <c r="A262" s="33"/>
      <c r="B262" s="844"/>
      <c r="C262" s="855">
        <v>155</v>
      </c>
      <c r="D262" s="868">
        <v>210</v>
      </c>
      <c r="E262" s="885"/>
      <c r="F262" s="478"/>
      <c r="G262" s="478"/>
      <c r="H262" s="478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4"/>
      <c r="U262" s="478"/>
      <c r="V262" s="4"/>
      <c r="W262" s="478"/>
      <c r="X262" s="4"/>
      <c r="Y262" s="478"/>
      <c r="Z262" s="4"/>
      <c r="AA262" s="4"/>
      <c r="AB262" s="31"/>
    </row>
    <row r="263" spans="1:28" ht="15" hidden="1" customHeight="1">
      <c r="A263" s="33"/>
      <c r="B263" s="844"/>
      <c r="C263" s="855">
        <v>175</v>
      </c>
      <c r="D263" s="868">
        <v>225</v>
      </c>
      <c r="E263" s="885"/>
      <c r="F263" s="478"/>
      <c r="G263" s="478"/>
      <c r="H263" s="478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4"/>
      <c r="U263" s="478"/>
      <c r="V263" s="4"/>
      <c r="W263" s="478"/>
      <c r="X263" s="4"/>
      <c r="Y263" s="478"/>
      <c r="Z263" s="4"/>
      <c r="AA263" s="4"/>
      <c r="AB263" s="31"/>
    </row>
    <row r="264" spans="1:28" ht="15" hidden="1" customHeight="1">
      <c r="A264" s="33"/>
      <c r="B264" s="844"/>
      <c r="C264" s="855">
        <v>200</v>
      </c>
      <c r="D264" s="868">
        <v>240</v>
      </c>
      <c r="E264" s="885"/>
      <c r="F264" s="478"/>
      <c r="G264" s="478"/>
      <c r="H264" s="478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4"/>
      <c r="U264" s="478"/>
      <c r="V264" s="4"/>
      <c r="W264" s="478"/>
      <c r="X264" s="4"/>
      <c r="Y264" s="478"/>
      <c r="Z264" s="4"/>
      <c r="AA264" s="4"/>
      <c r="AB264" s="31"/>
    </row>
    <row r="265" spans="1:28" ht="15" hidden="1" customHeight="1">
      <c r="A265" s="33"/>
      <c r="B265" s="844"/>
      <c r="C265" s="855">
        <v>225</v>
      </c>
      <c r="D265" s="868">
        <v>275</v>
      </c>
      <c r="E265" s="885"/>
      <c r="F265" s="478"/>
      <c r="G265" s="478"/>
      <c r="H265" s="478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4"/>
      <c r="U265" s="478"/>
      <c r="V265" s="4"/>
      <c r="W265" s="478"/>
      <c r="X265" s="4"/>
      <c r="Y265" s="478"/>
      <c r="Z265" s="4"/>
      <c r="AA265" s="4"/>
      <c r="AB265" s="31"/>
    </row>
    <row r="266" spans="1:28" ht="15" hidden="1" customHeight="1">
      <c r="A266" s="33"/>
      <c r="B266" s="844"/>
      <c r="C266" s="855">
        <v>250</v>
      </c>
      <c r="D266" s="868">
        <v>280</v>
      </c>
      <c r="E266" s="885"/>
      <c r="F266" s="478"/>
      <c r="G266" s="478"/>
      <c r="H266" s="478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4"/>
      <c r="U266" s="478"/>
      <c r="V266" s="4"/>
      <c r="W266" s="478"/>
      <c r="X266" s="4"/>
      <c r="Y266" s="478"/>
      <c r="Z266" s="4"/>
      <c r="AA266" s="4"/>
      <c r="AB266" s="31"/>
    </row>
    <row r="267" spans="1:28" ht="15" hidden="1" customHeight="1">
      <c r="A267" s="33"/>
      <c r="B267" s="844"/>
      <c r="C267" s="855">
        <v>275</v>
      </c>
      <c r="D267" s="868">
        <v>285</v>
      </c>
      <c r="E267" s="885"/>
      <c r="F267" s="478"/>
      <c r="G267" s="478"/>
      <c r="H267" s="478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4"/>
      <c r="U267" s="478"/>
      <c r="V267" s="4"/>
      <c r="W267" s="478"/>
      <c r="X267" s="4"/>
      <c r="Y267" s="478"/>
      <c r="Z267" s="4"/>
      <c r="AA267" s="4"/>
      <c r="AB267" s="31"/>
    </row>
    <row r="268" spans="1:28" ht="15" hidden="1" customHeight="1">
      <c r="A268" s="33"/>
      <c r="B268" s="844"/>
      <c r="C268" s="855">
        <v>300</v>
      </c>
      <c r="D268" s="868">
        <v>290</v>
      </c>
      <c r="E268" s="885"/>
      <c r="F268" s="478"/>
      <c r="G268" s="478"/>
      <c r="H268" s="478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4"/>
      <c r="U268" s="478"/>
      <c r="V268" s="4"/>
      <c r="W268" s="478"/>
      <c r="X268" s="4"/>
      <c r="Y268" s="478"/>
      <c r="Z268" s="4"/>
      <c r="AA268" s="4"/>
      <c r="AB268" s="31"/>
    </row>
    <row r="269" spans="1:28" ht="15" hidden="1" customHeight="1">
      <c r="A269" s="33"/>
      <c r="B269" s="844"/>
      <c r="C269" s="855">
        <v>325</v>
      </c>
      <c r="D269" s="868">
        <v>300</v>
      </c>
      <c r="E269" s="885"/>
      <c r="F269" s="478"/>
      <c r="G269" s="478"/>
      <c r="H269" s="478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4"/>
      <c r="U269" s="478"/>
      <c r="V269" s="4"/>
      <c r="W269" s="478"/>
      <c r="X269" s="4"/>
      <c r="Y269" s="478"/>
      <c r="Z269" s="4"/>
      <c r="AA269" s="4"/>
      <c r="AB269" s="31"/>
    </row>
    <row r="270" spans="1:28" ht="15" hidden="1" customHeight="1">
      <c r="A270" s="33"/>
      <c r="B270" s="844"/>
      <c r="C270" s="855">
        <v>375</v>
      </c>
      <c r="D270" s="868">
        <v>300</v>
      </c>
      <c r="E270" s="885"/>
      <c r="F270" s="478"/>
      <c r="G270" s="478"/>
      <c r="H270" s="478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4"/>
      <c r="U270" s="478"/>
      <c r="V270" s="4"/>
      <c r="W270" s="478"/>
      <c r="X270" s="4"/>
      <c r="Y270" s="478"/>
      <c r="Z270" s="4"/>
      <c r="AA270" s="4"/>
      <c r="AB270" s="31"/>
    </row>
    <row r="271" spans="1:28" ht="15" hidden="1" customHeight="1">
      <c r="A271" s="33"/>
      <c r="B271" s="844"/>
      <c r="C271" s="855">
        <v>450</v>
      </c>
      <c r="D271" s="868">
        <v>300</v>
      </c>
      <c r="E271" s="885"/>
      <c r="F271" s="478"/>
      <c r="G271" s="478"/>
      <c r="H271" s="478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4"/>
      <c r="U271" s="478"/>
      <c r="V271" s="4"/>
      <c r="W271" s="478"/>
      <c r="X271" s="4"/>
      <c r="Y271" s="478"/>
      <c r="Z271" s="4"/>
      <c r="AA271" s="4"/>
      <c r="AB271" s="31"/>
    </row>
    <row r="272" spans="1:28" ht="16.5" hidden="1" customHeight="1">
      <c r="A272" s="33"/>
      <c r="B272" s="844"/>
      <c r="C272" s="855">
        <v>500</v>
      </c>
      <c r="D272" s="868">
        <v>320</v>
      </c>
      <c r="E272" s="885"/>
      <c r="F272" s="478"/>
      <c r="G272" s="478"/>
      <c r="H272" s="478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4"/>
      <c r="U272" s="478"/>
      <c r="V272" s="4"/>
      <c r="W272" s="478"/>
      <c r="X272" s="4"/>
      <c r="Y272" s="478"/>
      <c r="Z272" s="4"/>
      <c r="AA272" s="4"/>
      <c r="AB272" s="31"/>
    </row>
    <row r="273" spans="1:28" ht="15" hidden="1" customHeight="1">
      <c r="A273" s="33"/>
      <c r="B273" s="844"/>
      <c r="C273" s="856">
        <v>600</v>
      </c>
      <c r="D273" s="869">
        <v>350</v>
      </c>
      <c r="E273" s="885"/>
      <c r="F273" s="478"/>
      <c r="G273" s="478"/>
      <c r="H273" s="478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4"/>
      <c r="U273" s="478"/>
      <c r="V273" s="4"/>
      <c r="W273" s="478"/>
      <c r="X273" s="4"/>
      <c r="Y273" s="478"/>
      <c r="Z273" s="4"/>
      <c r="AA273" s="4"/>
      <c r="AB273" s="31"/>
    </row>
    <row r="274" spans="1:28" ht="15" customHeight="1">
      <c r="A274" s="124"/>
      <c r="B274" s="497"/>
      <c r="C274" s="497"/>
      <c r="D274" s="870"/>
      <c r="E274" s="497"/>
      <c r="F274" s="497"/>
      <c r="G274" s="497"/>
      <c r="H274" s="497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51"/>
      <c r="U274" s="497"/>
      <c r="V274" s="51"/>
      <c r="W274" s="497"/>
      <c r="X274" s="51"/>
      <c r="Y274" s="497"/>
      <c r="Z274" s="51"/>
      <c r="AA274" s="51"/>
      <c r="AB274" s="76"/>
    </row>
  </sheetData>
  <pageMargins left="0.69999998807907104" right="0.69999998807907104" top="0.75" bottom="0.75" header="0" footer="0"/>
  <pageSetup paperSize="0" orientation="portrait" horizontalDpi="0" verticalDpi="2048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Bestellinformationen</vt:lpstr>
      <vt:lpstr>Kingdom</vt:lpstr>
      <vt:lpstr>Working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von Rosen</dc:creator>
  <cp:lastModifiedBy>tom@kletterkultur.com</cp:lastModifiedBy>
  <dcterms:created xsi:type="dcterms:W3CDTF">2018-12-17T12:41:23Z</dcterms:created>
  <dcterms:modified xsi:type="dcterms:W3CDTF">2019-03-13T16:10:42Z</dcterms:modified>
</cp:coreProperties>
</file>